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28800" windowHeight="141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<sst xmlns="http://schemas.openxmlformats.org/spreadsheetml/2006/main" count="4239" uniqueCount="2737">
  <si>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</si>
  <si>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</si>
  <si>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</si>
  <si>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</si>
  <si>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</si>
  <si>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</si>
  <si>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</si>
  <si>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</si>
  <si>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</si>
  <si>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</si>
  <si>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</si>
  <si>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</si>
  <si>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</si>
  <si>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</si>
  <si>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</si>
  <si>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</si>
  <si>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</si>
  <si>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</si>
  <si>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</si>
  <si>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</si>
  <si>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</si>
  <si>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</si>
  <si>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</si>
  <si>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</si>
  <si>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</si>
  <si>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</si>
  <si>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</si>
  <si>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</si>
  <si>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</si>
  <si>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</si>
  <si>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</si>
  <si>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</si>
  <si>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</si>
  <si>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</si>
  <si>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</si>
  <si>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</si>
  <si>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</si>
  <si>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</si>
  <si>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</si>
  <si>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</si>
  <si>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</si>
  <si>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</si>
  <si>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</si>
  <si>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</si>
  <si>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</si>
  <si>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</si>
  <si>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</si>
  <si>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</si>
  <si>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</si>
  <si>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</si>
  <si>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</si>
  <si>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</si>
  <si>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</si>
  <si>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</si>
  <si>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</si>
  <si>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</si>
  <si>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</si>
  <si>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</si>
  <si>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</si>
  <si>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</si>
  <si>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</si>
  <si>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</si>
  <si>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</si>
  <si>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</si>
  <si>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</si>
  <si>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</si>
  <si>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</si>
  <si>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</si>
  <si>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</si>
  <si>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</si>
  <si>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</si>
  <si>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</si>
  <si>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</si>
  <si>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</si>
  <si>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</si>
  <si>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</si>
  <si>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</si>
  <si>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</si>
  <si>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</si>
  <si>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</si>
  <si>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</si>
  <si>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</si>
  <si>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</si>
  <si>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</si>
  <si>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</si>
  <si>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</si>
  <si>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</si>
  <si>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</si>
  <si>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</si>
  <si>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</si>
  <si>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</si>
  <si>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</si>
  <si>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</si>
  <si>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</si>
  <si>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</si>
  <si>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</si>
  <si>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</si>
  <si>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</si>
  <si>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</si>
  <si>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</si>
  <si>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</si>
  <si>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</si>
  <si>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</si>
  <si>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</si>
  <si>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</si>
  <si>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</si>
  <si>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</si>
  <si>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</si>
  <si>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</si>
  <si>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</si>
  <si>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</si>
  <si>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</si>
  <si>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</si>
  <si>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</si>
  <si>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</si>
  <si>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</si>
  <si>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</si>
  <si>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</si>
  <si>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</si>
  <si>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</si>
  <si>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</si>
  <si>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</si>
  <si>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</si>
  <si>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</si>
  <si>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</si>
  <si>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</si>
  <si>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</si>
  <si>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</si>
  <si>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</si>
  <si>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</si>
  <si>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</si>
  <si>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</si>
  <si>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</si>
  <si>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</si>
  <si>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</si>
  <si>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</si>
  <si>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</si>
  <si>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</si>
  <si>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</si>
  <si>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</si>
  <si>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</si>
  <si>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</si>
  <si>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</si>
  <si>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</si>
  <si>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</si>
  <si>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</si>
  <si>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</si>
  <si>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</si>
  <si>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</si>
  <si>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</si>
  <si>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</si>
  <si>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</si>
  <si>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</si>
  <si>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</si>
  <si>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</si>
  <si>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</si>
  <si>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</si>
  <si>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</si>
  <si>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</si>
  <si>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</si>
  <si>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</si>
  <si>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</si>
  <si>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</si>
  <si>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</si>
  <si>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</si>
  <si>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</si>
  <si>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</si>
  <si>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</si>
  <si>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</si>
  <si>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</si>
  <si>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</si>
  <si>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</si>
  <si>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</si>
  <si>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</si>
  <si>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</si>
  <si>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</si>
  <si>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</si>
  <si>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</si>
  <si>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</si>
  <si>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</si>
  <si>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</si>
  <si>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</si>
  <si>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</si>
  <si>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</si>
  <si>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</si>
  <si>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</si>
  <si>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</si>
  <si>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</si>
  <si>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</si>
  <si>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</si>
  <si>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</si>
  <si>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</si>
  <si>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</si>
  <si>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</si>
  <si>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</si>
  <si>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</si>
  <si>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</si>
  <si>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</si>
  <si>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</si>
  <si>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</si>
  <si>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</si>
  <si>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</si>
  <si>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</si>
  <si>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</si>
  <si>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</si>
  <si>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</si>
  <si>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</si>
  <si>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</si>
  <si>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</si>
  <si>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</si>
  <si>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</si>
  <si>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</si>
  <si>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</si>
  <si>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</si>
  <si>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</si>
  <si>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</si>
  <si>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</si>
  <si>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</si>
  <si>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</si>
  <si>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</si>
  <si>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</si>
  <si>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</si>
  <si>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</si>
  <si>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</si>
  <si>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</si>
  <si>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</si>
  <si>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</si>
  <si>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</si>
  <si>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</si>
  <si>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</si>
  <si>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</si>
  <si>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</si>
  <si>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</si>
  <si>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</si>
  <si>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</si>
  <si>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</si>
  <si>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</si>
  <si>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</si>
  <si>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</si>
  <si>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</si>
  <si>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</si>
  <si>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</si>
  <si>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</si>
  <si>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</si>
  <si>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</si>
  <si>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</si>
  <si>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</si>
  <si>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</si>
  <si>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</si>
  <si>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</si>
  <si>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</si>
  <si>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</si>
  <si>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</si>
  <si>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</si>
  <si>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</si>
  <si>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</si>
  <si>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</si>
  <si>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</si>
  <si>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</si>
  <si>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</si>
  <si>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</si>
  <si>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</si>
  <si>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</si>
  <si>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</si>
  <si>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</si>
  <si>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</si>
  <si>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</si>
  <si>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</si>
  <si>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</si>
  <si>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</si>
  <si>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</si>
  <si>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</si>
  <si>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</si>
  <si>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</si>
  <si>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</si>
  <si>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</si>
  <si>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</si>
  <si>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</si>
  <si>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</si>
  <si>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</si>
  <si>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</si>
  <si>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</si>
  <si>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</si>
  <si>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</si>
  <si>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</si>
  <si>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</si>
  <si>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</si>
  <si>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</si>
  <si>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</si>
  <si>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</si>
  <si>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</si>
  <si>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</si>
  <si>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</si>
  <si>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</si>
  <si>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</si>
  <si>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</si>
  <si>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</si>
  <si>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</si>
  <si>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</si>
  <si>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</si>
  <si>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</si>
  <si>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</si>
  <si>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</si>
  <si>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</si>
  <si>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</si>
  <si>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</si>
  <si>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</si>
  <si>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</si>
  <si>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</si>
  <si>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</si>
  <si>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</si>
  <si>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</si>
  <si>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</si>
  <si>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</si>
  <si>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</si>
  <si>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</si>
  <si>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</si>
  <si>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</si>
  <si>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</si>
  <si>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</si>
  <si>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</si>
  <si>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</si>
  <si>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</si>
  <si>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</si>
  <si>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</si>
  <si>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</si>
  <si>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</si>
  <si>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</si>
  <si>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</si>
  <si>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</si>
  <si>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</si>
  <si>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</si>
  <si>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</si>
  <si>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</si>
  <si>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</si>
  <si>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</si>
  <si>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</si>
  <si>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</si>
  <si>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</si>
  <si>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</si>
  <si>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</si>
  <si>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</si>
  <si>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</si>
  <si>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</si>
  <si>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</si>
  <si>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</si>
  <si>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</si>
  <si>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</si>
  <si>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</si>
  <si>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</si>
  <si>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</si>
  <si>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</si>
  <si>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</si>
  <si>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</si>
  <si>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</si>
  <si>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</si>
  <si>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</si>
  <si>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</si>
  <si>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</si>
  <si>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</si>
  <si>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</si>
  <si>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</si>
  <si>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</si>
  <si>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</si>
  <si>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</si>
  <si>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</si>
  <si>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</si>
  <si>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</si>
  <si>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</si>
  <si>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</si>
  <si>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</si>
  <si>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</si>
  <si>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</si>
  <si>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</si>
  <si>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</si>
  <si>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</si>
  <si>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</si>
  <si>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</si>
  <si>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</si>
  <si>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</si>
  <si>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</si>
  <si>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</si>
  <si>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</si>
  <si>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</si>
  <si>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</si>
  <si>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</si>
  <si>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</si>
  <si>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</si>
  <si>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</si>
  <si>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</si>
  <si>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</si>
  <si>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</si>
  <si>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</si>
  <si>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</si>
  <si>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</si>
  <si>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</si>
  <si>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</si>
  <si>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</si>
  <si>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</si>
  <si>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</si>
  <si>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</si>
  <si>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</si>
  <si>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</si>
  <si>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</si>
  <si>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</si>
  <si>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</si>
  <si>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</si>
  <si>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</si>
  <si>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</si>
  <si>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</si>
  <si>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</si>
  <si>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</si>
  <si>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</si>
  <si>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</si>
  <si>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</si>
  <si>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</si>
  <si>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</si>
  <si>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</si>
  <si>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</si>
  <si>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</si>
  <si>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</si>
  <si>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</si>
  <si>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</si>
  <si>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</si>
  <si>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</si>
  <si>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</si>
  <si>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</si>
  <si>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</si>
  <si>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</si>
  <si>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</si>
  <si>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</si>
  <si>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</si>
  <si>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</si>
  <si>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</si>
  <si>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</si>
  <si>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</si>
  <si>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</si>
  <si>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</si>
  <si>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</si>
  <si>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</si>
  <si>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</si>
  <si>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</si>
  <si>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</si>
  <si>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</si>
  <si>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</si>
  <si>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</si>
  <si>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</si>
  <si>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</si>
  <si>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</si>
  <si>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</si>
  <si>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</si>
  <si>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</si>
  <si>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</si>
  <si>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</si>
  <si>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</si>
  <si>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</si>
  <si>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</si>
  <si>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</si>
  <si>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</si>
  <si>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</si>
  <si>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</si>
  <si>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</si>
  <si>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</si>
  <si>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</si>
  <si>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</si>
  <si>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</si>
  <si>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</si>
  <si>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</si>
  <si>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</si>
  <si>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</si>
  <si>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</si>
  <si>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</si>
  <si>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</si>
  <si>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</si>
  <si>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</si>
  <si>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</si>
  <si>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</si>
  <si>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</si>
  <si>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</si>
  <si>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</si>
  <si>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</si>
  <si>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</si>
  <si>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</si>
  <si>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</si>
  <si>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</si>
  <si>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</si>
  <si>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</si>
  <si>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</si>
  <si>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</si>
  <si>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</si>
  <si>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</si>
  <si>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</si>
  <si>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</si>
  <si>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</si>
  <si>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</si>
  <si>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</si>
  <si>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</si>
  <si>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</si>
  <si>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</si>
  <si>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</si>
  <si>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</si>
  <si>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</si>
  <si>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</si>
  <si>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</si>
  <si>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</si>
  <si>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</si>
  <si>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</si>
  <si>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</si>
  <si>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</si>
  <si>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</si>
  <si>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</si>
  <si>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</si>
  <si>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</si>
  <si>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</si>
  <si>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</si>
  <si>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</si>
  <si>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</si>
  <si>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</si>
  <si>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</si>
  <si>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</si>
  <si>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</si>
  <si>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</si>
  <si>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</si>
  <si>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</si>
  <si>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</si>
  <si>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</si>
  <si>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</si>
  <si>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</si>
  <si>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</si>
  <si>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</si>
  <si>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</si>
  <si>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</si>
  <si>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</si>
  <si>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</si>
  <si>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</si>
  <si>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</si>
  <si>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</si>
  <si>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</si>
  <si>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</si>
  <si>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</si>
  <si>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</si>
  <si>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</si>
  <si>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</si>
  <si>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</si>
  <si>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</si>
  <si>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</si>
  <si>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</si>
  <si>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</si>
  <si>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</si>
  <si>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</si>
  <si>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</si>
  <si>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</si>
  <si>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</si>
  <si>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</si>
  <si>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</si>
  <si>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</si>
  <si>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</si>
  <si>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</si>
  <si>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</si>
  <si>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</si>
  <si>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</si>
  <si>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</si>
  <si>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</si>
  <si>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</si>
  <si>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</si>
  <si>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</si>
  <si>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</si>
  <si>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</si>
  <si>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</si>
  <si>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</si>
  <si>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</si>
  <si>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</si>
  <si>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</si>
  <si>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</si>
  <si>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</si>
  <si>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</si>
  <si>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</si>
  <si>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</si>
  <si>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</si>
  <si>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</si>
  <si>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</si>
  <si>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</si>
  <si>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</si>
  <si>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</si>
  <si>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</si>
  <si>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</si>
  <si>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</si>
  <si>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</si>
  <si>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</si>
  <si>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</si>
  <si>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</si>
  <si>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</si>
  <si>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</si>
  <si>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</si>
  <si>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</si>
  <si>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</si>
  <si>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</si>
  <si>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</si>
  <si>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</si>
  <si>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</si>
  <si>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</si>
  <si>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</si>
  <si>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</si>
  <si>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</si>
  <si>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</si>
  <si>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</si>
  <si>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</si>
  <si>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</si>
  <si>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</si>
  <si>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</si>
  <si>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</si>
  <si>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</si>
  <si>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</si>
  <si>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</si>
  <si>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</si>
  <si>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</si>
  <si>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</si>
  <si>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</si>
  <si>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</si>
  <si>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</si>
  <si>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</si>
  <si>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</si>
  <si>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</si>
  <si>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</si>
  <si>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</si>
  <si>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</si>
  <si>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</si>
  <si>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</si>
  <si>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</si>
  <si>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</si>
  <si>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</si>
  <si>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</si>
  <si>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</si>
  <si>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</si>
  <si>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</si>
  <si>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</si>
  <si>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</si>
  <si>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</si>
  <si>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</si>
  <si>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</si>
  <si>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</si>
  <si>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</si>
  <si>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</si>
  <si>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</si>
  <si>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</si>
  <si>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</si>
  <si>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</si>
  <si>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</si>
  <si>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</si>
  <si>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</si>
  <si>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</si>
  <si>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</si>
  <si>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</si>
  <si>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</si>
  <si>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</si>
  <si>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</si>
  <si>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</si>
  <si>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</si>
  <si>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</si>
  <si>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</si>
  <si>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</si>
  <si>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</si>
  <si>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</si>
  <si>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</si>
  <si>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</si>
  <si>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</si>
  <si>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</si>
  <si>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</si>
  <si>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</si>
  <si>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</si>
  <si>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</si>
  <si>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</si>
  <si>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</si>
  <si>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</si>
  <si>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</si>
  <si>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</si>
  <si>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</si>
  <si>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</si>
  <si>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</si>
  <si>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</si>
  <si>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</si>
  <si>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</si>
  <si>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</si>
  <si>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</si>
  <si>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</si>
  <si>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</si>
  <si>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</si>
  <si>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</si>
  <si>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</si>
  <si>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</si>
  <si>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</si>
  <si>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</si>
  <si>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</si>
  <si>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</si>
  <si>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</si>
  <si>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</si>
  <si>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</si>
  <si>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</si>
  <si>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</si>
  <si>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</si>
  <si>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</si>
  <si>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</si>
  <si>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</si>
  <si>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</si>
  <si>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</si>
  <si>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</si>
  <si>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</si>
  <si>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</si>
  <si>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</si>
  <si>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</si>
  <si>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</si>
  <si>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</si>
  <si>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</si>
  <si>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</si>
  <si>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</si>
  <si>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</si>
  <si>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</si>
  <si>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</si>
  <si>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</si>
  <si>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</si>
  <si>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</si>
  <si>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</si>
  <si>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</si>
  <si>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</si>
  <si>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</si>
  <si>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</si>
  <si>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</si>
  <si>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</si>
  <si>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</si>
  <si>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</si>
  <si>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</si>
  <si>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</si>
  <si>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</si>
  <si>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</si>
  <si>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</si>
  <si>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</si>
  <si>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</si>
  <si>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</si>
  <si>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</si>
  <si>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</si>
  <si>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</si>
  <si>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</si>
  <si>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</si>
  <si>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</si>
  <si>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</si>
  <si>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</si>
  <si>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</si>
  <si>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</si>
  <si>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</si>
  <si>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</si>
  <si>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</si>
  <si>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</si>
  <si>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</si>
  <si>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</si>
  <si>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</si>
  <si>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</si>
  <si>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</si>
  <si>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</si>
  <si>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</si>
  <si>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</si>
  <si>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</si>
  <si>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</si>
  <si>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</si>
  <si>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</si>
  <si>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</si>
  <si>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</si>
  <si>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</si>
  <si>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</si>
  <si>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</si>
  <si>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</si>
  <si>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</si>
  <si>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</si>
  <si>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</si>
  <si>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</si>
  <si>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</si>
  <si>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</si>
  <si>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</si>
  <si>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</si>
  <si>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</si>
  <si>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</si>
  <si>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</si>
  <si>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</si>
  <si>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</si>
  <si>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</si>
  <si>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</si>
  <si>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</si>
  <si>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</si>
  <si>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</si>
  <si>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</si>
  <si>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</si>
  <si>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</si>
  <si>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</si>
  <si>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</si>
  <si>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</si>
  <si>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</si>
  <si>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</si>
  <si>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</si>
  <si>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</si>
  <si>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</si>
  <si>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</si>
  <si>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</si>
  <si>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</si>
  <si>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</si>
  <si>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</si>
  <si>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</si>
  <si>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</si>
  <si>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</si>
  <si>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</si>
  <si>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</si>
  <si>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</si>
  <si>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</si>
  <si>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</si>
  <si>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</si>
  <si>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</si>
  <si>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</si>
  <si>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</si>
  <si>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</si>
  <si>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</si>
  <si>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</si>
  <si>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</si>
  <si>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</si>
  <si>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</si>
  <si>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</si>
  <si>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</si>
  <si>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</si>
  <si>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</si>
  <si>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</si>
  <si>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</si>
  <si>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</si>
  <si>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</si>
  <si>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</si>
  <si>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</si>
  <si>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</si>
  <si>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</si>
  <si>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</si>
  <si>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</si>
  <si>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</si>
  <si>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</si>
  <si>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</si>
  <si>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</si>
  <si>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</si>
  <si>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</si>
  <si>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</si>
  <si>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</si>
  <si>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</si>
  <si>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</si>
  <si>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</si>
  <si>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</si>
  <si>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</si>
  <si>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</si>
  <si>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</si>
  <si>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</si>
  <si>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</si>
  <si>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</si>
  <si>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</si>
  <si>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</si>
  <si>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</si>
  <si>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</si>
  <si>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</si>
  <si>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</si>
  <si>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</si>
  <si>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</si>
  <si>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</si>
  <si>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</si>
  <si>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</si>
  <si>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</si>
  <si>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</si>
  <si>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</si>
  <si>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</si>
  <si>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</si>
  <si>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</si>
  <si>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</si>
  <si>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</si>
  <si>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</si>
  <si>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</si>
  <si>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</si>
  <si>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</si>
  <si>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</si>
  <si>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</si>
  <si>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</si>
  <si>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</si>
  <si>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</si>
  <si>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</si>
  <si>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</si>
  <si>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</si>
  <si>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</si>
  <si>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</si>
  <si>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</si>
  <si>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</si>
  <si>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</si>
  <si>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</si>
  <si>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</si>
  <si>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</si>
  <si>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</si>
  <si>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</si>
  <si>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</si>
  <si>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</si>
  <si>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</si>
  <si>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</si>
  <si>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</si>
  <si>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</si>
  <si>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</si>
  <si>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</si>
  <si>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</si>
  <si>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</si>
  <si>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</si>
  <si>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</si>
  <si>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</si>
  <si>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</si>
  <si>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</si>
  <si>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</si>
  <si>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</si>
  <si>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</si>
  <si>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</si>
  <si>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</si>
  <si>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</si>
  <si>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</si>
  <si>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</si>
  <si>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</si>
  <si>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</si>
  <si>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</si>
  <si>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</si>
  <si>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</si>
  <si>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</si>
  <si>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</si>
  <si>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</si>
  <si>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</si>
  <si>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</si>
  <si>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</si>
  <si>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</si>
  <si>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</si>
  <si>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</si>
  <si>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</si>
  <si>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</si>
  <si>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</si>
  <si>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</si>
  <si>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</si>
  <si>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</si>
  <si>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</si>
  <si>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</si>
  <si>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</si>
  <si>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</si>
  <si>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</si>
  <si>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</si>
  <si>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</si>
  <si>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</si>
  <si>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</si>
  <si>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</si>
  <si>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</si>
  <si>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</si>
  <si>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</si>
  <si>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</si>
  <si>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</si>
  <si>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</si>
  <si>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</si>
  <si>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</si>
  <si>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</si>
  <si>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</si>
  <si>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</si>
  <si>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</si>
  <si>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</si>
  <si>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</si>
  <si>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</si>
  <si>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</si>
  <si>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</si>
  <si>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</si>
  <si>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</si>
  <si>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</si>
  <si>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</si>
  <si>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</si>
  <si>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</si>
  <si>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</si>
  <si>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</si>
  <si>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</si>
  <si>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</si>
  <si>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</si>
  <si>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</si>
  <si>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</si>
  <si>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</si>
  <si>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</si>
  <si>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</si>
  <si>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</si>
  <si>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</si>
  <si>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</si>
  <si>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</si>
  <si>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</si>
  <si>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</si>
  <si>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</si>
  <si>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</si>
  <si>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</si>
  <si>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</si>
  <si>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</si>
  <si>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</si>
  <si>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</si>
  <si>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</si>
  <si>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</si>
  <si>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</si>
  <si>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</si>
  <si>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</si>
  <si>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</si>
  <si>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</si>
  <si>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</si>
  <si>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</si>
  <si>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</si>
  <si>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</si>
  <si>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</si>
  <si>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</si>
  <si>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</si>
  <si>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</si>
  <si>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</si>
  <si>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</si>
  <si>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</si>
  <si>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</si>
  <si>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</si>
  <si>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</si>
  <si>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</si>
  <si>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</si>
  <si>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</si>
  <si>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</si>
  <si>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</si>
  <si>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</si>
  <si>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</si>
  <si>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</si>
  <si>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</si>
  <si>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</si>
  <si>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</si>
  <si>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</si>
  <si>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</si>
  <si>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</si>
  <si>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</si>
  <si>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</si>
  <si>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</si>
  <si>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</si>
  <si>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</si>
  <si>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</si>
  <si>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</si>
  <si>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</si>
  <si>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</si>
  <si>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</si>
  <si>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</si>
  <si>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</si>
  <si>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</si>
  <si>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</si>
  <si>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</si>
  <si>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</si>
  <si>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</si>
  <si>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</si>
  <si>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</si>
  <si>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</si>
  <si>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</si>
  <si>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</si>
  <si>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</si>
  <si>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</si>
  <si>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</si>
  <si>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</si>
  <si>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</si>
  <si>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</si>
  <si>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</si>
  <si>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</si>
  <si>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</si>
  <si>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</si>
  <si>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</si>
  <si>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</si>
  <si>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</si>
  <si>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</si>
  <si>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</si>
  <si>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</si>
  <si>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</si>
  <si>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</si>
  <si>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</si>
  <si>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</si>
  <si>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</si>
  <si>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</si>
  <si>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</si>
  <si>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</si>
  <si>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</si>
  <si>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</si>
  <si>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</si>
  <si>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</si>
  <si>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</si>
  <si>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</si>
  <si>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</si>
  <si>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</si>
  <si>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</si>
  <si>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</si>
  <si>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</si>
  <si>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</si>
  <si>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</si>
  <si>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</si>
  <si>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</si>
  <si>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</si>
  <si>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</si>
  <si>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</si>
  <si>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</si>
  <si>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</si>
  <si>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</si>
  <si>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</si>
  <si>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</si>
  <si>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</si>
  <si>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</si>
  <si>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</si>
  <si>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</si>
  <si>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</si>
  <si>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</si>
  <si>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</si>
  <si>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</si>
  <si>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</si>
  <si>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</si>
  <si>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</si>
  <si>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</si>
  <si>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</si>
  <si>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</si>
  <si>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</si>
  <si>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</si>
  <si>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</si>
  <si>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</si>
  <si>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</si>
  <si>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</si>
  <si>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</si>
  <si>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</si>
  <si>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</si>
  <si>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</si>
  <si>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</si>
  <si>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</si>
  <si>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</si>
  <si>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</si>
  <si>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</si>
  <si>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</si>
  <si>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</si>
  <si>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</si>
  <si>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</si>
  <si>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</si>
  <si>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</si>
  <si>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</si>
  <si>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</si>
  <si>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</si>
  <si>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</si>
  <si>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</si>
  <si>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</si>
  <si>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</si>
  <si>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</si>
  <si>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</si>
  <si>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</si>
  <si>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</si>
  <si>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</si>
  <si>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</si>
  <si>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</si>
  <si>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</si>
  <si>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</si>
  <si>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</si>
  <si>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</si>
  <si>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</si>
  <si>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</si>
  <si>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</si>
  <si>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</si>
  <si>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</si>
  <si>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</si>
  <si>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</si>
  <si>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</si>
  <si>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</si>
  <si>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</si>
  <si>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</si>
  <si>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</si>
  <si>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</si>
  <si>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</si>
  <si>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</si>
  <si>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</si>
  <si>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</si>
  <si>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</si>
  <si>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</si>
  <si>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</si>
  <si>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</si>
  <si>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</si>
  <si>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</si>
  <si>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</si>
  <si>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</si>
  <si>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</si>
  <si>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</si>
  <si>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</si>
  <si>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</si>
  <si>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</si>
  <si>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</si>
  <si>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</si>
  <si>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</si>
  <si>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</si>
  <si>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</si>
  <si>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</si>
  <si>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</si>
  <si>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</si>
  <si>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</si>
  <si>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</si>
  <si>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</si>
  <si>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</si>
  <si>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</si>
  <si>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</si>
  <si>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</si>
  <si>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</si>
  <si>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</si>
  <si>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</si>
  <si>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</si>
  <si>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</si>
  <si>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</si>
  <si>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</si>
  <si>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</si>
  <si>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</si>
  <si>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</si>
  <si>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</si>
  <si>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</si>
  <si>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</si>
  <si>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</si>
  <si>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</si>
  <si>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</si>
  <si>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</si>
  <si>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</si>
  <si>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</si>
  <si>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</si>
  <si>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</si>
  <si>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</si>
  <si>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</si>
  <si>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</si>
  <si>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</si>
  <si>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</si>
  <si>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</si>
  <si>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</si>
  <si>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</si>
  <si>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</si>
  <si>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</si>
  <si>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</si>
  <si>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</si>
  <si>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</si>
  <si>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</si>
  <si>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</si>
  <si>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</si>
  <si>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</si>
  <si>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</si>
  <si>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</si>
  <si>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</si>
  <si>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</si>
  <si>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</si>
  <si>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</si>
  <si>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</si>
  <si>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</si>
  <si>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</si>
  <si>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</si>
  <si>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</si>
  <si>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</si>
  <si>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</si>
  <si>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</si>
  <si>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</si>
  <si>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</si>
  <si>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</si>
  <si>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</si>
  <si>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</si>
  <si>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</si>
  <si>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</si>
  <si>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</si>
  <si>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</si>
  <si>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</si>
  <si>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</si>
  <si>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</si>
  <si>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</si>
  <si>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</si>
  <si>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</si>
  <si>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</si>
  <si>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</si>
  <si>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</si>
  <si>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</si>
  <si>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</si>
  <si>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</si>
  <si>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</si>
  <si>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</si>
  <si>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</si>
  <si>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</si>
  <si>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</si>
  <si>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</si>
  <si>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</si>
  <si>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</si>
  <si>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</si>
  <si>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</si>
  <si>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</si>
  <si>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</si>
  <si>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</si>
  <si>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</si>
  <si>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</si>
  <si>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</si>
  <si>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</si>
  <si>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</si>
  <si>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</si>
  <si>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</si>
  <si>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</si>
  <si>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</si>
  <si>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</si>
  <si>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</si>
  <si>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</si>
  <si>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</si>
  <si>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</si>
  <si>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</si>
  <si>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</si>
  <si>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</si>
  <si>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</si>
  <si>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</si>
  <si>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</si>
  <si>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</si>
  <si>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</si>
  <si>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</si>
  <si>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</si>
  <si>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</si>
  <si>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</si>
  <si>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</si>
  <si>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</si>
  <si>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</si>
  <si>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</si>
  <si>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</si>
  <si>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</si>
  <si>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</si>
  <si>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</si>
  <si>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</si>
  <si>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</si>
  <si>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</si>
  <si>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</si>
  <si>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</si>
  <si>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</si>
  <si>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</si>
  <si>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</si>
  <si>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</si>
  <si>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</si>
  <si>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</si>
  <si>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</si>
  <si>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</si>
  <si>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</si>
  <si>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</si>
  <si>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</si>
  <si>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</si>
  <si>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</si>
  <si>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</si>
  <si>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</si>
  <si>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</si>
  <si>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</si>
  <si>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</si>
  <si>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</si>
  <si>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</si>
  <si>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</si>
  <si>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</si>
  <si>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</si>
  <si>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</si>
  <si>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</si>
  <si>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</si>
  <si>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</si>
  <si>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</si>
  <si>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</si>
  <si>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</si>
  <si>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</si>
  <si>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</si>
  <si>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</si>
  <si>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</si>
  <si>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</si>
  <si>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</si>
  <si>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</si>
  <si>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</si>
  <si>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</si>
  <si>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</si>
  <si>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</si>
  <si>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</si>
  <si>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</si>
  <si>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</si>
  <si>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</si>
  <si>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</si>
  <si>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</si>
  <si>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</si>
  <si>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</si>
  <si>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</si>
  <si>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</si>
  <si>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</si>
  <si>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</si>
  <si>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</si>
  <si>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</si>
  <si>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</si>
  <si>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</si>
  <si>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</si>
  <si>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</si>
  <si>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</si>
  <si>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</si>
  <si>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</si>
  <si>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</si>
  <si>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</si>
  <si>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</si>
  <si>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</si>
  <si>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</si>
  <si>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</si>
  <si>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</si>
  <si>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</si>
  <si>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</si>
  <si>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</si>
  <si>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</si>
  <si>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</si>
  <si>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</si>
  <si>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</si>
  <si>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</si>
  <si>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</si>
  <si>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</si>
  <si>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</si>
  <si>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</si>
  <si>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</si>
  <si>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</si>
  <si>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</si>
  <si>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</si>
  <si>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</si>
  <si>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</si>
  <si>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</si>
  <si>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</si>
  <si>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</si>
  <si>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</si>
  <si>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</si>
  <si>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</si>
  <si>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</si>
  <si>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</si>
  <si>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</si>
  <si>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</si>
  <si>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</si>
  <si>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</si>
  <si>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</si>
  <si>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</si>
  <si>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</si>
  <si>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</si>
  <si>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</si>
  <si>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</si>
  <si>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</si>
  <si>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</si>
  <si>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</si>
  <si>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</si>
  <si>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</si>
  <si>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</si>
  <si>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</si>
  <si>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</si>
  <si>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</si>
  <si>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</si>
  <si>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</si>
  <si>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</si>
  <si>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</si>
  <si>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</si>
  <si>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</si>
  <si>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</si>
  <si>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</si>
  <si>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</si>
  <si>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</si>
  <si>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</si>
  <si>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</si>
  <si>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</si>
  <si>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</si>
  <si>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</si>
  <si>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</si>
  <si>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</si>
  <si>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</si>
  <si>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</si>
  <si>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</si>
  <si>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</si>
  <si>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</si>
  <si>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</si>
  <si>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</si>
  <si>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</si>
  <si>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</si>
  <si>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</si>
  <si>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</si>
  <si>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</si>
  <si>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</si>
  <si>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</si>
  <si>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</si>
  <si>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</si>
  <si>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</si>
  <si>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</si>
  <si>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</si>
  <si>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</si>
  <si>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</si>
  <si>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</si>
  <si>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</si>
  <si>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</si>
  <si>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</si>
  <si>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</si>
  <si>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</si>
  <si>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</si>
  <si>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</si>
  <si>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</si>
  <si>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</si>
  <si>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</si>
  <si>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</si>
  <si>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</si>
  <si>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</si>
  <si>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</si>
  <si>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</si>
  <si>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</si>
  <si>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</si>
  <si>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</si>
  <si>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</si>
  <si>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</si>
  <si>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</si>
  <si>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</si>
  <si>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</si>
  <si>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</si>
  <si>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</si>
  <si>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</si>
  <si>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</si>
  <si>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</si>
  <si>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</si>
  <si>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</si>
  <si>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</si>
  <si>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</si>
  <si>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</si>
  <si>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</si>
  <si>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</si>
  <si>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</si>
  <si>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</si>
  <si>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</si>
  <si>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</si>
  <si>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</si>
  <si>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</si>
  <si>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</si>
  <si>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</si>
  <si>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</si>
  <si>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</si>
  <si>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</si>
  <si>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</si>
  <si>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</si>
  <si>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</si>
  <si>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</si>
  <si>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</si>
  <si>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</si>
  <si>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</si>
  <si>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</si>
  <si>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</si>
  <si>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</si>
  <si>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</si>
  <si>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</si>
  <si>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</si>
  <si>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</si>
  <si>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</si>
  <si>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</si>
  <si>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</si>
  <si>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</si>
  <si>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</si>
  <si>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</si>
  <si>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</si>
  <si>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</si>
  <si>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</si>
  <si>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</si>
  <si>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</si>
  <si>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</si>
  <si>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</si>
  <si>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</si>
  <si>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</si>
  <si>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</si>
  <si>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</si>
  <si>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</si>
  <si>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</si>
  <si>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</si>
  <si>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</si>
  <si>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</si>
  <si>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</si>
  <si>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</si>
  <si>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</si>
  <si>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</si>
  <si>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</si>
  <si>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</si>
  <si>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</si>
  <si>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</si>
  <si>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</si>
  <si>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</si>
  <si>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</si>
  <si>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</si>
  <si>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</si>
  <si>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</si>
  <si>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</si>
  <si>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</si>
  <si>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</si>
  <si>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</si>
  <si>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</si>
  <si>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</si>
  <si>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</si>
  <si>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</si>
  <si>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</si>
  <si>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</si>
  <si>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</si>
  <si>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</si>
  <si>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</si>
  <si>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</si>
  <si>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</si>
  <si>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</si>
  <si>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</si>
  <si>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</si>
  <si>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</si>
  <si>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</si>
  <si>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</si>
  <si>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</si>
  <si>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</si>
  <si>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</si>
  <si>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</si>
  <si>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</si>
  <si>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</si>
  <si>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</si>
  <si>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</si>
  <si>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</si>
  <si>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</si>
  <si>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</si>
  <si>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</si>
  <si>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</si>
  <si>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</si>
  <si>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</si>
  <si>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</si>
  <si>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</si>
  <si>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</si>
  <si>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</si>
  <si>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</si>
  <si>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</si>
  <si>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</si>
  <si>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</si>
  <si>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</si>
  <si>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</si>
  <si>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</si>
  <si>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</si>
  <si>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</si>
  <si>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</si>
  <si>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</si>
  <si>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</si>
  <si>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</si>
  <si>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</si>
  <si>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</si>
  <si>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</si>
  <si>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</si>
  <si>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</si>
  <si>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</si>
  <si>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</si>
  <si>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</si>
  <si>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</si>
  <si>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</si>
  <si>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</si>
  <si>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</si>
  <si>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</si>
  <si>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</si>
  <si>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</si>
  <si>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</si>
  <si>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</si>
  <si>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</si>
  <si>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</si>
  <si>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</si>
  <si>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</si>
  <si>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</si>
  <si>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</si>
  <si>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</si>
  <si>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</si>
  <si>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</si>
  <si>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</si>
  <si>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</si>
  <si>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</si>
  <si>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</si>
  <si>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</si>
  <si>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</si>
  <si>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</si>
  <si>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</si>
  <si>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</si>
  <si>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</si>
  <si>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</si>
  <si>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</si>
  <si>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</si>
  <si>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</si>
  <si>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</si>
  <si>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</si>
  <si>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</si>
  <si>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</si>
  <si>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</si>
  <si>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</si>
  <si>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</si>
  <si>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</si>
  <si>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</si>
  <si>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</si>
  <si>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</si>
  <si>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</si>
  <si>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</si>
  <si>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</si>
  <si>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</si>
  <si>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</si>
  <si>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</si>
  <si>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</si>
  <si>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</si>
  <si>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</si>
  <si>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</si>
  <si>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</si>
  <si>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</si>
  <si>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</si>
  <si>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</si>
  <si>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</si>
  <si>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</si>
  <si>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</si>
  <si>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</si>
  <si>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</si>
  <si>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</si>
  <si>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</si>
  <si>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</si>
  <si>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</si>
  <si>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</si>
  <si>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</si>
  <si>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</si>
  <si>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</si>
  <si>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</si>
  <si>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</si>
  <si>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</si>
  <si>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</si>
  <si>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</si>
  <si>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</si>
  <si>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</si>
  <si>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</si>
  <si>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</si>
  <si>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</si>
  <si>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</si>
  <si>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</si>
  <si>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</si>
  <si>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</si>
  <si>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</si>
  <si>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</si>
  <si>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</si>
  <si>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</si>
  <si>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</si>
  <si>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</si>
  <si>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</si>
  <si>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</si>
  <si>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</si>
  <si>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</si>
  <si>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</si>
  <si>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</si>
  <si>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</si>
  <si>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</si>
  <si>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</si>
  <si>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</si>
  <si>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</si>
  <si>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</si>
  <si>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</si>
  <si>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</si>
  <si>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</si>
  <si>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</si>
  <si>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</si>
  <si>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</si>
  <si>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</si>
  <si>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</si>
  <si>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</si>
  <si>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</si>
  <si>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</si>
  <si>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</si>
  <si>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</si>
  <si>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</si>
  <si>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</si>
  <si>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</si>
  <si>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</si>
  <si>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</si>
  <si>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</si>
  <si>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</si>
  <si>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</si>
  <si>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</si>
  <si>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</si>
  <si>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</si>
  <si>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</si>
  <si>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</si>
  <si>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</si>
  <si>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</si>
  <si>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</si>
  <si>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</si>
  <si>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</si>
  <si>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</si>
  <si>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</si>
  <si>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</si>
  <si>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</si>
  <si>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</si>
  <si>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</si>
  <si>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</si>
  <si>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</si>
  <si>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</si>
  <si>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</si>
  <si>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</si>
  <si>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</si>
  <si>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</si>
  <si>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</si>
  <si>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</si>
  <si>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</si>
  <si>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</si>
  <si>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</si>
  <si>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</si>
  <si>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</si>
  <si>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</si>
  <si>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</si>
  <si>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</si>
  <si>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</si>
  <si>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</si>
  <si>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</si>
  <si>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</si>
  <si>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</si>
  <si>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</si>
  <si>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</si>
  <si>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</si>
  <si>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</si>
  <si>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</si>
  <si>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</si>
  <si>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</si>
  <si>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</si>
  <si>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</si>
  <si>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</si>
  <si>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</si>
  <si>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</si>
  <si>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</si>
  <si>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</si>
  <si>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</si>
  <si>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</si>
  <si>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</si>
  <si>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</si>
  <si>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</si>
  <si>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</si>
  <si>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</si>
  <si>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</si>
  <si>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</si>
  <si>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</si>
  <si>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</si>
  <si>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</si>
  <si>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</si>
  <si>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</si>
  <si>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</si>
  <si>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</si>
  <si>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</si>
  <si>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</si>
  <si>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</si>
  <si>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</si>
  <si>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</si>
  <si>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</si>
  <si>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</si>
  <si>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</si>
  <si>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</si>
  <si>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</si>
  <si>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</si>
  <si>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</si>
  <si>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</si>
  <si>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</si>
  <si>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</si>
  <si>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</si>
  <si>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</si>
  <si>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</si>
  <si>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</si>
  <si>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</si>
  <si>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</si>
  <si>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</si>
  <si>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</si>
  <si>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</si>
  <si>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</si>
  <si>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</si>
  <si>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</si>
  <si>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</si>
  <si>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</si>
  <si>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</si>
  <si>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</si>
  <si>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</si>
  <si>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</si>
  <si>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</si>
  <si>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</si>
  <si>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</si>
  <si>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</si>
  <si>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</si>
  <si>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</si>
  <si>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</si>
  <si>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</si>
  <si>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</si>
  <si>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</si>
  <si>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</si>
  <si>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</si>
  <si>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</si>
  <si>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</si>
  <si>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</si>
  <si>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</si>
  <si>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</si>
  <si>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</si>
  <si>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</si>
  <si>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</si>
  <si>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</si>
  <si>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</si>
  <si>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</si>
  <si>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</si>
  <si>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</si>
  <si>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</si>
  <si>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</si>
  <si>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</si>
  <si>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</si>
  <si>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</si>
  <si>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</si>
  <si>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</si>
  <si>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</si>
  <si>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</si>
  <si>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</si>
  <si>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</si>
  <si>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</si>
  <si>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</si>
  <si>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</si>
  <si>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</si>
  <si>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</si>
  <si>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</si>
  <si>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</si>
  <si>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</si>
  <si>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</si>
  <si>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</si>
  <si>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</si>
  <si>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</si>
  <si>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</si>
  <si>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</si>
  <si>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</si>
  <si>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</si>
  <si>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</si>
  <si>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</si>
  <si>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</si>
  <si>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</si>
  <si>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</si>
  <si>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</si>
  <si>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</si>
  <si>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</si>
  <si>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</si>
  <si>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</si>
  <si>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</si>
  <si>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</si>
  <si>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</si>
  <si>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</si>
  <si>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</si>
  <si>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</si>
  <si>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</si>
  <si>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</si>
  <si>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</si>
  <si>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</si>
  <si>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</si>
  <si>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</si>
  <si>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</si>
  <si>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</si>
  <si>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</si>
  <si>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</si>
  <si>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</si>
  <si>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</si>
  <si>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</si>
  <si>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</si>
  <si>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</si>
  <si>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</si>
  <si>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</si>
  <si>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</si>
  <si>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</si>
  <si>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</si>
  <si>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</si>
  <si>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</si>
  <si>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</si>
  <si>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</si>
  <si>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</si>
  <si>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</si>
  <si>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</si>
  <si>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</si>
  <si>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</si>
  <si>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</si>
  <si>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</si>
  <si>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</si>
  <si>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</si>
  <si>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</si>
  <si>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</si>
  <si>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</si>
  <si>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</si>
  <si>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</si>
  <si>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</si>
  <si>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</si>
  <si>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</si>
  <si>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</si>
  <si>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</si>
  <si>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</si>
  <si>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</si>
  <si>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</si>
  <si>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</si>
  <si>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</si>
  <si>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</si>
  <si>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</si>
  <si>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</si>
  <si>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</si>
  <si>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</si>
  <si>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</si>
  <si>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</si>
  <si>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</si>
  <si>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</si>
  <si>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</si>
  <si>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</si>
  <si>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</si>
  <si>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</si>
  <si>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</si>
  <si>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</si>
  <si>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</si>
  <si>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</si>
  <si>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</si>
  <si>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</si>
  <si>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</si>
  <si>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</si>
  <si>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</si>
  <si>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</si>
  <si>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</si>
  <si>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</si>
  <si>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</si>
  <si>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</si>
  <si>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</si>
  <si>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</si>
  <si>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</si>
  <si>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</si>
  <si>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</si>
  <si>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</si>
  <si>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</si>
  <si>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</si>
  <si>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</si>
  <si>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</si>
  <si>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</si>
  <si>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</si>
  <si>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</si>
  <si>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</si>
  <si>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</si>
  <si>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</si>
  <si>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</si>
  <si>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</si>
  <si>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</si>
  <si>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</si>
  <si>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</si>
  <si>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</si>
  <si>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</si>
  <si>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</si>
  <si>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</si>
  <si>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</si>
  <si>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</si>
  <si>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</si>
  <si>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</si>
  <si>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</si>
  <si>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</si>
  <si>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</si>
  <si>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</si>
  <si>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</si>
  <si>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</si>
  <si>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</si>
  <si>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</si>
  <si>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</si>
  <si>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</si>
  <si>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</si>
  <si>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</si>
  <si>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</si>
  <si>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</si>
  <si>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</si>
  <si>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</si>
  <si>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</si>
  <si>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</si>
  <si>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</si>
  <si>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</si>
  <si>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</si>
  <si>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</si>
  <si>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</si>
  <si>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</si>
  <si>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</si>
  <si>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</si>
  <si>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</si>
  <si>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</si>
  <si>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</si>
  <si>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</si>
  <si>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</si>
  <si>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</si>
  <si>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</si>
  <si>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</si>
  <si>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</si>
  <si>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</si>
  <si>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</si>
  <si>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</si>
  <si>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</si>
  <si>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</si>
  <si>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</si>
  <si>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</si>
  <si>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</si>
  <si>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</si>
  <si>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</si>
  <si>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</si>
  <si>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</si>
  <si>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</si>
  <si>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</si>
  <si>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</si>
  <si>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</si>
  <si>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</si>
  <si>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</si>
  <si>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</si>
  <si>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</si>
  <si>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</si>
  <si>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</si>
  <si>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</si>
  <si>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</si>
  <si>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</si>
  <si>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</si>
  <si>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</si>
  <si>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</si>
  <si>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</si>
  <si>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</si>
  <si>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</si>
  <si>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</si>
  <si>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</si>
  <si>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</si>
  <si>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</si>
  <si>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</si>
  <si>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</si>
  <si>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</si>
  <si>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</si>
  <si>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</si>
  <si>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</si>
  <si>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</si>
  <si>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</si>
  <si>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</si>
  <si>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</si>
  <si>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</si>
  <si>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</si>
  <si>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</si>
  <si>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</si>
  <si>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</si>
  <si>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</si>
  <si>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</si>
  <si>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</si>
  <si>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</si>
  <si>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</si>
  <si>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</si>
  <si>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</si>
  <si>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</si>
  <si>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</si>
  <si>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</si>
  <si>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</si>
  <si>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</si>
  <si>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</si>
  <si>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</si>
  <si>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</si>
  <si>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</si>
  <si>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</si>
  <si>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</si>
  <si>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</si>
  <si>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</si>
  <si>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</si>
  <si>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</si>
  <si>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</si>
  <si>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</si>
  <si>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</si>
  <si>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</si>
  <si>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</si>
  <si>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</si>
  <si>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</si>
  <si>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</si>
  <si>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</si>
  <si>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</si>
  <si>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</si>
  <si>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</si>
  <si>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</si>
  <si>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</si>
  <si>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</si>
  <si>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</si>
  <si>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</si>
  <si>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</si>
  <si>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</si>
  <si>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</si>
  <si>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</si>
  <si>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</si>
  <si>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</si>
  <si>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</si>
  <si>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</si>
  <si>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</si>
  <si>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</si>
  <si>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</si>
  <si>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</si>
  <si>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</si>
  <si>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</si>
  <si>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</si>
  <si>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</si>
  <si>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</si>
  <si>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</si>
  <si>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</si>
  <si>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</si>
  <si>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</si>
  <si>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</si>
  <si>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</si>
  <si>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</si>
  <si>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</si>
  <si>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</si>
  <si>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</si>
  <si>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</si>
  <si>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</si>
  <si>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</si>
  <si>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</si>
  <si>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</si>
  <si>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</si>
  <si>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</si>
  <si>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</si>
  <si>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</si>
  <si>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</si>
  <si>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</si>
  <si>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</si>
  <si>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</si>
  <si>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</si>
  <si>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</si>
  <si>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</si>
  <si>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</si>
  <si>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</si>
  <si>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</si>
  <si>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</si>
  <si>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</si>
  <si>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</si>
  <si>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</si>
  <si>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</si>
  <si>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</si>
  <si>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</si>
  <si>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</si>
  <si>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</si>
  <si>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</si>
  <si>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</si>
  <si>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</si>
  <si>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</si>
  <si>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</si>
  <si>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</si>
  <si>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</si>
  <si>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</si>
  <si>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</si>
  <si>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</si>
  <si>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</si>
  <si>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</si>
  <si>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</si>
  <si>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</si>
  <si>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</si>
  <si>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</si>
  <si>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</si>
  <si>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</si>
  <si>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</si>
  <si>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</si>
  <si>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</si>
  <si>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</si>
  <si>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</si>
  <si>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</si>
  <si>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</si>
  <si>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</si>
  <si>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</si>
  <si>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</si>
  <si>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</si>
  <si>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</si>
  <si>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</si>
  <si>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</si>
  <si>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</si>
  <si>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</si>
  <si>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</si>
  <si>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</si>
  <si>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</si>
  <si>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</si>
  <si>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</si>
  <si>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</si>
  <si>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</si>
  <si>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</si>
  <si>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</si>
  <si>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</si>
  <si>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</si>
  <si>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</si>
  <si>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</si>
  <si>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</si>
  <si>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</si>
  <si>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</si>
  <si>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</si>
  <si>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</si>
  <si>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</si>
  <si>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</si>
  <si>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</si>
  <si>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</si>
  <si>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</si>
  <si>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</si>
  <si>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</si>
  <si>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</si>
  <si>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</si>
  <si>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</si>
  <si>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</si>
  <si>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</si>
  <si>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</si>
  <si>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</si>
  <si>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</si>
  <si>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</si>
  <si>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</si>
  <si>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</si>
  <si>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</si>
  <si>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</si>
  <si>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</si>
  <si>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</si>
  <si>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</si>
  <si>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</si>
  <si>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</si>
  <si>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</si>
  <si>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</si>
  <si>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</si>
  <si>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</si>
  <si>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</si>
  <si>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</si>
  <si>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</si>
  <si>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</si>
  <si>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</si>
  <si>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</si>
  <si>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</si>
  <si>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</si>
  <si>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</si>
  <si>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</si>
  <si>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</si>
  <si>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</si>
  <si>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</si>
  <si>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</si>
  <si>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</si>
  <si>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</si>
  <si>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</si>
  <si>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</si>
  <si>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</si>
  <si>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</si>
  <si>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</si>
  <si>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</si>
  <si>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</si>
  <si>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</si>
  <si>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</si>
  <si>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</si>
  <si>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</si>
  <si>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</si>
  <si>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</si>
  <si>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</si>
  <si>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</si>
  <si>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</si>
  <si>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</si>
  <si>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</si>
  <si>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</si>
  <si>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</si>
  <si>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</si>
  <si>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</si>
  <si>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</si>
  <si>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</si>
  <si>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</si>
  <si>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</si>
  <si>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</si>
  <si>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</si>
  <si>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</si>
  <si>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</si>
  <si>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</si>
  <si>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</si>
  <si>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</si>
  <si>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</si>
  <si>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</si>
  <si>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</si>
  <si>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</si>
  <si>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</si>
  <si>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</si>
  <si>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</si>
  <si>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</si>
  <si>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</si>
  <si>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</si>
  <si>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</si>
  <si>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</si>
  <si>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</si>
  <si>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</si>
  <si>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</si>
  <si>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</si>
  <si>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</si>
  <si>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</si>
  <si>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</si>
  <si>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</si>
  <si>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</si>
  <si>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</si>
  <si>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</si>
  <si>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</si>
  <si>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</si>
  <si>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</si>
  <si>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</si>
  <si>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</si>
  <si>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</si>
  <si>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</si>
  <si>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</si>
  <si>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</si>
  <si>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</si>
  <si>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</si>
  <si>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</si>
  <si>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</si>
  <si>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</si>
  <si>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</si>
  <si>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</si>
  <si>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</si>
  <si>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</si>
  <si>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</si>
  <si>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</si>
  <si>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</si>
  <si>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</si>
  <si>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</si>
  <si>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</si>
  <si>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</si>
  <si>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</si>
  <si>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</si>
  <si>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</si>
  <si>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</si>
  <si>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</si>
  <si>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</si>
  <si>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</si>
  <si>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</si>
  <si>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</si>
  <si>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</si>
  <si>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</si>
  <si>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</si>
  <si>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</si>
  <si>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</si>
  <si>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</si>
  <si>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</si>
  <si>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</si>
  <si>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</si>
  <si>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</si>
  <si>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</si>
  <si>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</si>
  <si>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</si>
  <si>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</si>
  <si>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</si>
  <si>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</si>
  <si>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</si>
  <si>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</si>
  <si>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</si>
  <si>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</si>
  <si>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</si>
  <si>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</si>
  <si>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</si>
  <si>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</si>
  <si>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</si>
  <si>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</si>
  <si>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</si>
  <si>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</si>
  <si>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</si>
  <si>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</si>
  <si>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</si>
  <si>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</si>
  <si>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</si>
  <si>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</si>
  <si>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</si>
  <si>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</si>
  <si>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</si>
  <si>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</si>
  <si>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</si>
  <si>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</si>
  <si>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</si>
  <si>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</si>
  <si>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</si>
  <si>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</si>
  <si>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</si>
  <si>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</si>
  <si>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</si>
  <si>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</si>
  <si>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</si>
  <si>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</si>
  <si>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</si>
  <si>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</si>
  <si>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</si>
  <si>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</si>
  <si>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</si>
  <si>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</si>
  <si>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</si>
  <si>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</si>
  <si>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</si>
  <si>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</si>
  <si>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</si>
  <si>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</si>
  <si>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</si>
  <si>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</si>
  <si>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</si>
  <si>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</si>
  <si>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</si>
  <si>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</si>
  <si>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</si>
  <si>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</si>
  <si>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</si>
  <si>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</si>
  <si>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</si>
  <si>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</si>
  <si>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</si>
  <si>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</si>
  <si>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</si>
  <si>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</si>
  <si>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</si>
  <si>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</si>
  <si>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</si>
  <si>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</si>
  <si>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</si>
  <si>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</si>
  <si>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</si>
  <si>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</si>
  <si>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</si>
  <si>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</si>
  <si>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</si>
  <si>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</si>
  <si>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</si>
  <si>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</si>
  <si>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</si>
  <si>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</si>
  <si>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</si>
  <si>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</si>
  <si>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</si>
  <si>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</si>
  <si>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</si>
  <si>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</si>
  <si>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</si>
  <si>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</si>
  <si>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</si>
  <si>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</si>
  <si>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</si>
  <si>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</si>
  <si>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</si>
  <si>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</si>
  <si>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</si>
  <si>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</si>
  <si>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</si>
  <si>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</si>
  <si>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</si>
  <si>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</si>
  <si>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</si>
  <si>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</si>
  <si>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</si>
  <si>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</si>
  <si>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</si>
  <si>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</si>
  <si>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</si>
  <si>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</si>
  <si>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</si>
  <si>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</si>
  <si>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</si>
  <si>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</si>
  <si>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</si>
  <si>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</si>
  <si>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</si>
  <si>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</si>
  <si>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</si>
  <si>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</si>
  <si>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</si>
  <si>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</si>
  <si>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</si>
  <si>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</si>
  <si>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</si>
  <si>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</si>
  <si>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</si>
  <si>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</si>
  <si>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</si>
  <si>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</si>
  <si>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</si>
  <si>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</si>
  <si>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</si>
  <si>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</si>
  <si>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</si>
  <si>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</si>
  <si>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</si>
  <si>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</si>
  <si>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</si>
  <si>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</si>
  <si>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</si>
  <si>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</si>
  <si>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</si>
  <si>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</si>
  <si>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</si>
  <si>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</si>
  <si>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</si>
  <si>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</si>
  <si>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</si>
  <si>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</si>
  <si>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</si>
  <si>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</si>
  <si>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</si>
  <si>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</si>
  <si>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</si>
  <si>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</si>
  <si>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</si>
  <si>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</si>
  <si>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</si>
  <si>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</si>
  <si>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</si>
  <si>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</si>
  <si>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</si>
  <si>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</si>
  <si>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</si>
  <si>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</si>
  <si>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</si>
  <si>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</si>
  <si>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</si>
  <si>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</si>
  <si>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</si>
  <si>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</si>
  <si>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</si>
  <si>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</si>
  <si>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</si>
  <si>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</si>
  <si>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</si>
  <si>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</si>
  <si>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</si>
  <si>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</si>
  <si>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</si>
  <si>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</si>
  <si>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</si>
  <si>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</si>
  <si>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</si>
  <si>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</si>
  <si>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</si>
  <si>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</si>
  <si>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</si>
  <si>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</si>
  <si>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</si>
  <si>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</si>
  <si>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</si>
  <si>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</si>
  <si>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</si>
  <si>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</si>
  <si>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</si>
  <si>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</si>
  <si>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</si>
  <si>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</si>
  <si>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</si>
  <si>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</si>
  <si>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</si>
  <si>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</si>
  <si>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</si>
  <si>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</si>
  <si>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</si>
  <si>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</si>
  <si>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</si>
  <si>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</si>
  <si>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</si>
  <si>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</si>
  <si>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</si>
  <si>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</si>
  <si>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</si>
  <si>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</si>
  <si>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</si>
  <si>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</si>
  <si>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</si>
  <si>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</si>
  <si>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</si>
  <si>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</si>
  <si>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</si>
  <si>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</si>
  <si>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</si>
  <si>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</si>
  <si>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</si>
  <si>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</si>
  <si>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</si>
  <si>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</si>
  <si>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</si>
  <si>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</si>
  <si>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</si>
  <si>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</si>
  <si>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</si>
  <si>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</si>
  <si>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</si>
  <si>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</si>
  <si>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</si>
  <si>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</si>
  <si>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</si>
  <si>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</si>
  <si>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</si>
  <si>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</si>
  <si>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</si>
  <si>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</si>
  <si>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</si>
  <si>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</si>
  <si>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</si>
  <si>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</si>
  <si>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</si>
  <si>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</si>
  <si>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</si>
  <si>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</si>
  <si>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</si>
  <si>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</si>
  <si>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</si>
  <si>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</si>
  <si>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</si>
  <si>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</si>
  <si>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</si>
  <si>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</si>
  <si>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</si>
  <si>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</si>
  <si>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</si>
  <si>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</si>
  <si>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</si>
  <si>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</si>
  <si>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</si>
  <si>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</si>
  <si>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</si>
  <si>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</si>
  <si>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</si>
  <si>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</si>
  <si>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</si>
  <si>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</si>
  <si>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</si>
  <si>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</si>
  <si>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</si>
  <si>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</si>
  <si>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</si>
  <si>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</si>
  <si>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</si>
  <si>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</si>
  <si>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</si>
  <si>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</si>
  <si>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</si>
  <si>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</si>
  <si>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</si>
  <si>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</si>
  <si>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</si>
  <si>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</si>
  <si>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</si>
  <si>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</si>
  <si>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</si>
  <si>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</si>
  <si>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</si>
  <si>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</si>
  <si>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</si>
  <si>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</si>
  <si>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</si>
  <si>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</si>
  <si>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</si>
  <si>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</si>
  <si>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</si>
  <si>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</si>
  <si>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</si>
  <si>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</si>
  <si>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</si>
  <si>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</si>
  <si>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</si>
  <si>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</si>
  <si>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</si>
  <si>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</si>
  <si>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</si>
  <si>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</si>
  <si>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</si>
  <si>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</si>
  <si>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</si>
  <si>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</si>
  <si>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</si>
  <si>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</si>
  <si>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549300EVRWDWFJUNNP53</t>
  </si>
  <si>
    <t>DEBVRB</t>
  </si>
  <si>
    <t>EUR/ZAR FX Rate</t>
  </si>
  <si>
    <t>EUR/BRL FX Rate
Cross-rates:
- the USD/BRL exchange rate; and
- the EUR/USD exchange rate</t>
  </si>
  <si>
    <t>EUR/INR FX Rate
Cross-rates:
- the USD/INR exchange rate; and
- the EUR/USD exchange rate</t>
  </si>
  <si>
    <t>SE0011615871</t>
  </si>
  <si>
    <t>CITILUX/FRN DEBT 20231123</t>
  </si>
  <si>
    <t>CGML GTM 3479</t>
  </si>
  <si>
    <t>CGMFL3479</t>
  </si>
  <si>
    <t>CGML_GTM_3479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</si>
</sst>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Border="1" applyAlignment="1">
      <alignment wrapText="1"/>
    </xf>
    <xf numFmtId="0" fontId="36" fillId="0" borderId="1" xfId="0" applyFont="1" applyBorder="1" applyAlignment="1">
      <alignment wrapText="1"/>
    </xf>
    <xf numFmtId="49" fontId="36" fillId="0" borderId="10" xfId="0" applyNumberFormat="1" applyFont="1" applyFill="1" applyBorder="1" applyAlignment="1">
      <alignment wrapText="1"/>
    </xf>
    <xf numFmtId="2" fontId="36" fillId="0" borderId="11" xfId="0" applyNumberFormat="1" applyFont="1" applyFill="1" applyBorder="1" applyAlignment="1">
      <alignment wrapText="1"/>
    </xf>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I7" activePane="bottomRight" state="frozen"/>
      <selection pane="topRight" activeCell="E1" sqref="E1"/>
      <selection pane="bottomLeft" activeCell="A7" sqref="A7"/>
      <selection pane="bottomRight" activeCell="P7" sqref="P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ht="38.25">
      <c r="A2" s="1" t="s">
        <v>2507</v>
      </c>
      <c r="B2" s="64" t="s">
        <v>272</v>
      </c>
      <c r="C2" s="64" t="s">
        <v>2029</v>
      </c>
      <c r="D2" s="64" t="s">
        <v>458</v>
      </c>
      <c r="E2" s="65">
        <v>50000</v>
      </c>
      <c r="F2" s="65" t="s">
        <v>34</v>
      </c>
      <c r="G2" s="64" t="s">
        <v>267</v>
      </c>
      <c r="H2" s="3">
        <v>43416</v>
      </c>
      <c r="I2" s="310" t="s">
        <v>2727</v>
      </c>
      <c r="J2" s="219" t="str">
        <f>IF(C2="-","",VLOOKUP(C2,BondIssuerTable,2,0))</f>
        <v>CITIGM</v>
      </c>
      <c r="K2" s="219" t="str">
        <f>IF(D2="-","",VLOOKUP(D2,BondIssuingAgentsTable,2,0))</f>
        <v>GTM</v>
      </c>
      <c r="L2" s="95" t="str">
        <f>IF(D2="-","",VLOOKUP(D2,BondIssuingAgentsTable,3,0))</f>
        <v>ST</v>
      </c>
      <c r="M2" s="190" t="s">
        <v>2456</v>
      </c>
      <c r="N2" s="190" t="s">
        <v>691</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410</v>
      </c>
      <c r="R5" s="312"/>
      <c r="S5" s="311" t="s">
        <v>411</v>
      </c>
      <c r="T5" s="312"/>
      <c r="U5" s="311" t="s">
        <v>412</v>
      </c>
      <c r="V5" s="312"/>
      <c r="W5" s="311" t="s">
        <v>413</v>
      </c>
      <c r="X5" s="312"/>
      <c r="Y5" s="311" t="s">
        <v>414</v>
      </c>
      <c r="Z5" s="312"/>
      <c r="AA5" s="311" t="s">
        <v>415</v>
      </c>
      <c r="AB5" s="312"/>
      <c r="AC5" s="311" t="s">
        <v>416</v>
      </c>
      <c r="AD5" s="312"/>
      <c r="AE5" s="311" t="s">
        <v>417</v>
      </c>
      <c r="AF5" s="312"/>
      <c r="AG5" s="311" t="s">
        <v>418</v>
      </c>
      <c r="AH5" s="312"/>
      <c r="AI5" s="311" t="s">
        <v>419</v>
      </c>
      <c r="AJ5" s="312"/>
      <c r="AK5" s="311" t="s">
        <v>420</v>
      </c>
      <c r="AL5" s="312"/>
      <c r="AM5" s="311" t="s">
        <v>421</v>
      </c>
      <c r="AN5" s="312"/>
      <c r="AO5" s="311" t="s">
        <v>422</v>
      </c>
      <c r="AP5" s="312"/>
      <c r="AQ5" s="311" t="s">
        <v>423</v>
      </c>
      <c r="AR5" s="312"/>
      <c r="AS5" s="311" t="s">
        <v>424</v>
      </c>
      <c r="AT5" s="312"/>
      <c r="AU5" s="311" t="s">
        <v>425</v>
      </c>
      <c r="AV5" s="312"/>
      <c r="AW5" s="311" t="s">
        <v>426</v>
      </c>
      <c r="AX5" s="312"/>
      <c r="AY5" s="311" t="s">
        <v>427</v>
      </c>
      <c r="AZ5" s="312"/>
      <c r="BA5" s="311" t="s">
        <v>428</v>
      </c>
      <c r="BB5" s="312"/>
      <c r="BC5" s="311" t="s">
        <v>429</v>
      </c>
      <c r="BD5" s="312"/>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ht="89.25">
      <c r="A7" s="306" t="s">
        <v>2734</v>
      </c>
      <c r="B7" s="306" t="s">
        <v>2734</v>
      </c>
      <c r="C7" s="306" t="s">
        <v>2735</v>
      </c>
      <c r="D7" s="64" t="s">
        <v>2732</v>
      </c>
      <c r="E7" s="64" t="s">
        <v>2733</v>
      </c>
      <c r="F7" s="307" t="s">
        <v>2728</v>
      </c>
      <c r="G7" s="69">
        <v>100</v>
      </c>
      <c r="H7" s="69" t="s">
        <v>1380</v>
      </c>
      <c r="I7" s="65">
        <v>12650000</v>
      </c>
      <c r="J7" s="3">
        <v>43416</v>
      </c>
      <c r="K7" s="70">
        <v>45253</v>
      </c>
      <c r="L7" s="70">
        <v>45229</v>
      </c>
      <c r="M7" s="244">
        <v>1320</v>
      </c>
      <c r="N7" s="244"/>
      <c r="O7" s="245" t="str">
        <f t="shared" ref="O7:O38" si="0">IF(M7="-","",VLOOKUP(M7,EUSIPA_Table,2,0))</f>
        <v>Bonus Certificates</v>
      </c>
      <c r="P7" s="72" t="s">
        <v>2736</v>
      </c>
      <c r="Q7" s="308" t="s">
        <v>2729</v>
      </c>
      <c r="R7" s="309">
        <v>33.33</v>
      </c>
      <c r="S7" s="308" t="s">
        <v>2730</v>
      </c>
      <c r="T7" s="309">
        <v>33.33</v>
      </c>
      <c r="U7" s="308" t="s">
        <v>2731</v>
      </c>
      <c r="V7" s="309">
        <v>33.33</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2530</v>
      </c>
      <c r="C1" s="322"/>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23" t="s">
        <v>833</v>
      </c>
      <c r="B4" s="323"/>
      <c r="C4" s="323"/>
      <c r="D4" s="323"/>
      <c r="E4" s="323"/>
      <c r="F4" s="323"/>
      <c r="G4" s="323"/>
      <c r="H4" s="323"/>
      <c r="I4" s="323"/>
      <c r="J4" s="323"/>
      <c r="K4" s="323"/>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13" t="s">
        <v>957</v>
      </c>
      <c r="T5" s="314"/>
      <c r="U5" s="314"/>
      <c r="V5" s="314"/>
      <c r="W5" s="314"/>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5" t="s">
        <v>2505</v>
      </c>
      <c r="B5" s="315"/>
      <c r="C5" s="315"/>
      <c r="D5" s="266" t="s">
        <v>2506</v>
      </c>
      <c r="E5" s="93"/>
      <c r="F5" s="93"/>
      <c r="G5" s="93"/>
      <c r="H5" s="93"/>
      <c r="I5" s="93"/>
      <c r="J5" s="93"/>
      <c r="K5" s="213"/>
      <c r="L5" s="213"/>
      <c r="M5" s="213"/>
      <c r="N5" s="213"/>
      <c r="O5" s="213"/>
      <c r="P5" s="213"/>
      <c r="Q5" s="213"/>
      <c r="R5" s="213"/>
      <c r="S5" s="213"/>
      <c r="T5" s="213"/>
      <c r="V5" s="313" t="s">
        <v>957</v>
      </c>
      <c r="W5" s="314"/>
      <c r="X5" s="314"/>
      <c r="Y5" s="314"/>
      <c r="Z5" s="314"/>
      <c r="AA5" s="313" t="s">
        <v>1009</v>
      </c>
      <c r="AB5" s="314"/>
      <c r="AC5" s="314"/>
      <c r="AD5" s="314"/>
      <c r="AE5" s="314"/>
      <c r="AF5" s="313" t="s">
        <v>1010</v>
      </c>
      <c r="AG5" s="314"/>
      <c r="AH5" s="314"/>
      <c r="AI5" s="314"/>
      <c r="AJ5" s="314"/>
      <c r="AK5" s="313" t="s">
        <v>1011</v>
      </c>
      <c r="AL5" s="314"/>
      <c r="AM5" s="314"/>
      <c r="AN5" s="314"/>
      <c r="AO5" s="314"/>
      <c r="AP5" s="313" t="s">
        <v>1012</v>
      </c>
      <c r="AQ5" s="314"/>
      <c r="AR5" s="314"/>
      <c r="AS5" s="314"/>
      <c r="AT5" s="314"/>
      <c r="AU5" s="313" t="s">
        <v>1013</v>
      </c>
      <c r="AV5" s="314"/>
      <c r="AW5" s="314"/>
      <c r="AX5" s="314"/>
      <c r="AY5" s="314"/>
      <c r="AZ5" s="313" t="s">
        <v>1014</v>
      </c>
      <c r="BA5" s="314"/>
      <c r="BB5" s="314"/>
      <c r="BC5" s="314"/>
      <c r="BD5" s="314"/>
      <c r="BE5" s="313" t="s">
        <v>1015</v>
      </c>
      <c r="BF5" s="314"/>
      <c r="BG5" s="314"/>
      <c r="BH5" s="314"/>
      <c r="BI5" s="314"/>
      <c r="BJ5" s="313" t="s">
        <v>1016</v>
      </c>
      <c r="BK5" s="314"/>
      <c r="BL5" s="314"/>
      <c r="BM5" s="314"/>
      <c r="BN5" s="314"/>
      <c r="BO5" s="313" t="s">
        <v>1017</v>
      </c>
      <c r="BP5" s="314"/>
      <c r="BQ5" s="314"/>
      <c r="BR5" s="314"/>
      <c r="BS5" s="314"/>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6">
        <v>40858</v>
      </c>
      <c r="C1" s="317"/>
      <c r="D1" s="318"/>
      <c r="F1" s="9" t="s">
        <v>302</v>
      </c>
    </row>
    <row r="2" spans="1:21">
      <c r="A2" s="10" t="s">
        <v>303</v>
      </c>
      <c r="B2" s="319" t="s">
        <v>325</v>
      </c>
      <c r="C2" s="320"/>
      <c r="D2" s="321"/>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2018-11-09T13:50:49Z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