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5200" windowHeight="1413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<sst xmlns="http://schemas.openxmlformats.org/spreadsheetml/2006/main" count="4247" uniqueCount="2740">
  <si>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</si>
  <si>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</si>
  <si>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</si>
  <si>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</si>
  <si>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</si>
  <si>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</si>
  <si>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</si>
  <si>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</si>
  <si>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</si>
  <si>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</si>
  <si>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</si>
  <si>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</si>
  <si>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</si>
  <si>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</si>
  <si>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</si>
  <si>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</si>
  <si>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</si>
  <si>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</si>
  <si>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</si>
  <si>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</si>
  <si>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</si>
  <si>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</si>
  <si>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</si>
  <si>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</si>
  <si>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</si>
  <si>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</si>
  <si>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</si>
  <si>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</si>
  <si>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</si>
  <si>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</si>
  <si>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</si>
  <si>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</si>
  <si>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</si>
  <si>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</si>
  <si>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</si>
  <si>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</si>
  <si>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</si>
  <si>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</si>
  <si>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</si>
  <si>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</si>
  <si>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</si>
  <si>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</si>
  <si>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</si>
  <si>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</si>
  <si>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</si>
  <si>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</si>
  <si>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</si>
  <si>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</si>
  <si>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</si>
  <si>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</si>
  <si>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</si>
  <si>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</si>
  <si>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</si>
  <si>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</si>
  <si>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</si>
  <si>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</si>
  <si>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</si>
  <si>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</si>
  <si>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</si>
  <si>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</si>
  <si>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</si>
  <si>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</si>
  <si>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</si>
  <si>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</si>
  <si>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</si>
  <si>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</si>
  <si>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</si>
  <si>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</si>
  <si>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</si>
  <si>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</si>
  <si>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</si>
  <si>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</si>
  <si>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</si>
  <si>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</si>
  <si>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</si>
  <si>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</si>
  <si>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</si>
  <si>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</si>
  <si>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</si>
  <si>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</si>
  <si>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</si>
  <si>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</si>
  <si>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</si>
  <si>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</si>
  <si>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</si>
  <si>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</si>
  <si>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</si>
  <si>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</si>
  <si>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</si>
  <si>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</si>
  <si>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</si>
  <si>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</si>
  <si>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</si>
  <si>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</si>
  <si>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</si>
  <si>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</si>
  <si>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</si>
  <si>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</si>
  <si>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</si>
  <si>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</si>
  <si>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</si>
  <si>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</si>
  <si>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</si>
  <si>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</si>
  <si>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</si>
  <si>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</si>
  <si>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</si>
  <si>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</si>
  <si>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</si>
  <si>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</si>
  <si>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</si>
  <si>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</si>
  <si>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</si>
  <si>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</si>
  <si>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</si>
  <si>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</si>
  <si>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</si>
  <si>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</si>
  <si>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</si>
  <si>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</si>
  <si>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</si>
  <si>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</si>
  <si>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</si>
  <si>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</si>
  <si>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</si>
  <si>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</si>
  <si>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</si>
  <si>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</si>
  <si>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</si>
  <si>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</si>
  <si>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</si>
  <si>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</si>
  <si>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</si>
  <si>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</si>
  <si>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</si>
  <si>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</si>
  <si>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</si>
  <si>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</si>
  <si>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</si>
  <si>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</si>
  <si>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</si>
  <si>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</si>
  <si>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</si>
  <si>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</si>
  <si>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</si>
  <si>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</si>
  <si>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</si>
  <si>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</si>
  <si>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</si>
  <si>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</si>
  <si>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</si>
  <si>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</si>
  <si>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</si>
  <si>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</si>
  <si>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</si>
  <si>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</si>
  <si>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</si>
  <si>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</si>
  <si>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</si>
  <si>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</si>
  <si>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</si>
  <si>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</si>
  <si>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</si>
  <si>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</si>
  <si>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</si>
  <si>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</si>
  <si>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</si>
  <si>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</si>
  <si>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</si>
  <si>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</si>
  <si>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</si>
  <si>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</si>
  <si>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</si>
  <si>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</si>
  <si>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</si>
  <si>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</si>
  <si>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</si>
  <si>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</si>
  <si>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</si>
  <si>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</si>
  <si>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</si>
  <si>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</si>
  <si>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</si>
  <si>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</si>
  <si>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</si>
  <si>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</si>
  <si>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</si>
  <si>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</si>
  <si>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</si>
  <si>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</si>
  <si>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</si>
  <si>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</si>
  <si>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</si>
  <si>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</si>
  <si>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</si>
  <si>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</si>
  <si>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</si>
  <si>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</si>
  <si>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</si>
  <si>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</si>
  <si>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</si>
  <si>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</si>
  <si>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</si>
  <si>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</si>
  <si>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</si>
  <si>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</si>
  <si>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</si>
  <si>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</si>
  <si>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</si>
  <si>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</si>
  <si>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</si>
  <si>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</si>
  <si>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</si>
  <si>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</si>
  <si>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</si>
  <si>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</si>
  <si>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</si>
  <si>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</si>
  <si>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</si>
  <si>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</si>
  <si>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</si>
  <si>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</si>
  <si>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</si>
  <si>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</si>
  <si>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</si>
  <si>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</si>
  <si>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</si>
  <si>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</si>
  <si>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</si>
  <si>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</si>
  <si>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</si>
  <si>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</si>
  <si>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</si>
  <si>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</si>
  <si>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</si>
  <si>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</si>
  <si>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</si>
  <si>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</si>
  <si>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</si>
  <si>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</si>
  <si>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</si>
  <si>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</si>
  <si>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</si>
  <si>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</si>
  <si>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</si>
  <si>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</si>
  <si>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</si>
  <si>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</si>
  <si>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</si>
  <si>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</si>
  <si>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</si>
  <si>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</si>
  <si>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</si>
  <si>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</si>
  <si>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</si>
  <si>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</si>
  <si>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</si>
  <si>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</si>
  <si>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</si>
  <si>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</si>
  <si>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</si>
  <si>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</si>
  <si>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</si>
  <si>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</si>
  <si>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</si>
  <si>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</si>
  <si>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</si>
  <si>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</si>
  <si>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</si>
  <si>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</si>
  <si>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</si>
  <si>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</si>
  <si>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</si>
  <si>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</si>
  <si>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</si>
  <si>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</si>
  <si>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</si>
  <si>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</si>
  <si>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</si>
  <si>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</si>
  <si>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</si>
  <si>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</si>
  <si>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</si>
  <si>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</si>
  <si>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</si>
  <si>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</si>
  <si>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</si>
  <si>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</si>
  <si>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</si>
  <si>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</si>
  <si>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</si>
  <si>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</si>
  <si>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</si>
  <si>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</si>
  <si>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</si>
  <si>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</si>
  <si>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</si>
  <si>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</si>
  <si>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</si>
  <si>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</si>
  <si>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</si>
  <si>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</si>
  <si>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</si>
  <si>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</si>
  <si>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</si>
  <si>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</si>
  <si>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</si>
  <si>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</si>
  <si>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</si>
  <si>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</si>
  <si>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</si>
  <si>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</si>
  <si>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</si>
  <si>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</si>
  <si>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</si>
  <si>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</si>
  <si>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</si>
  <si>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</si>
  <si>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</si>
  <si>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</si>
  <si>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</si>
  <si>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</si>
  <si>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</si>
  <si>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</si>
  <si>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</si>
  <si>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</si>
  <si>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</si>
  <si>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</si>
  <si>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</si>
  <si>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</si>
  <si>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</si>
  <si>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</si>
  <si>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</si>
  <si>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</si>
  <si>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</si>
  <si>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</si>
  <si>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</si>
  <si>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</si>
  <si>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</si>
  <si>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</si>
  <si>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</si>
  <si>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</si>
  <si>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</si>
  <si>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</si>
  <si>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</si>
  <si>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</si>
  <si>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</si>
  <si>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</si>
  <si>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</si>
  <si>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</si>
  <si>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</si>
  <si>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</si>
  <si>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</si>
  <si>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</si>
  <si>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</si>
  <si>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</si>
  <si>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</si>
  <si>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</si>
  <si>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</si>
  <si>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</si>
  <si>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</si>
  <si>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</si>
  <si>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</si>
  <si>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</si>
  <si>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</si>
  <si>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</si>
  <si>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</si>
  <si>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</si>
  <si>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</si>
  <si>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</si>
  <si>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</si>
  <si>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</si>
  <si>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</si>
  <si>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</si>
  <si>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</si>
  <si>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</si>
  <si>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</si>
  <si>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</si>
  <si>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</si>
  <si>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</si>
  <si>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</si>
  <si>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</si>
  <si>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</si>
  <si>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</si>
  <si>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</si>
  <si>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</si>
  <si>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</si>
  <si>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</si>
  <si>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</si>
  <si>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</si>
  <si>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</si>
  <si>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</si>
  <si>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</si>
  <si>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</si>
  <si>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</si>
  <si>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</si>
  <si>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</si>
  <si>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</si>
  <si>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</si>
  <si>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</si>
  <si>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</si>
  <si>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</si>
  <si>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</si>
  <si>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</si>
  <si>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</si>
  <si>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</si>
  <si>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</si>
  <si>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</si>
  <si>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</si>
  <si>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</si>
  <si>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</si>
  <si>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</si>
  <si>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</si>
  <si>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</si>
  <si>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</si>
  <si>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</si>
  <si>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</si>
  <si>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</si>
  <si>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</si>
  <si>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</si>
  <si>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</si>
  <si>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</si>
  <si>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</si>
  <si>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</si>
  <si>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</si>
  <si>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</si>
  <si>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</si>
  <si>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</si>
  <si>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</si>
  <si>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</si>
  <si>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</si>
  <si>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</si>
  <si>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</si>
  <si>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</si>
  <si>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</si>
  <si>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</si>
  <si>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</si>
  <si>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</si>
  <si>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</si>
  <si>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</si>
  <si>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</si>
  <si>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</si>
  <si>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</si>
  <si>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</si>
  <si>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</si>
  <si>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</si>
  <si>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</si>
  <si>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</si>
  <si>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</si>
  <si>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</si>
  <si>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</si>
  <si>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</si>
  <si>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</si>
  <si>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</si>
  <si>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</si>
  <si>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</si>
  <si>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</si>
  <si>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</si>
  <si>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</si>
  <si>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</si>
  <si>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</si>
  <si>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</si>
  <si>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</si>
  <si>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</si>
  <si>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</si>
  <si>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</si>
  <si>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</si>
  <si>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</si>
  <si>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</si>
  <si>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</si>
  <si>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</si>
  <si>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</si>
  <si>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</si>
  <si>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</si>
  <si>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</si>
  <si>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</si>
  <si>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</si>
  <si>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</si>
  <si>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</si>
  <si>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</si>
  <si>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</si>
  <si>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</si>
  <si>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</si>
  <si>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</si>
  <si>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</si>
  <si>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</si>
  <si>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</si>
  <si>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</si>
  <si>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</si>
  <si>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</si>
  <si>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</si>
  <si>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</si>
  <si>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</si>
  <si>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</si>
  <si>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</si>
  <si>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</si>
  <si>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</si>
  <si>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</si>
  <si>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</si>
  <si>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</si>
  <si>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</si>
  <si>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</si>
  <si>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</si>
  <si>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</si>
  <si>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</si>
  <si>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</si>
  <si>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</si>
  <si>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</si>
  <si>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</si>
  <si>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</si>
  <si>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</si>
  <si>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</si>
  <si>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</si>
  <si>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</si>
  <si>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</si>
  <si>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</si>
  <si>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</si>
  <si>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</si>
  <si>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</si>
  <si>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</si>
  <si>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</si>
  <si>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</si>
  <si>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</si>
  <si>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</si>
  <si>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</si>
  <si>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</si>
  <si>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</si>
  <si>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</si>
  <si>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</si>
  <si>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</si>
  <si>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</si>
  <si>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</si>
  <si>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</si>
  <si>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</si>
  <si>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</si>
  <si>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</si>
  <si>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</si>
  <si>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</si>
  <si>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</si>
  <si>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</si>
  <si>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</si>
  <si>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</si>
  <si>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</si>
  <si>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</si>
  <si>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</si>
  <si>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</si>
  <si>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</si>
  <si>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</si>
  <si>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</si>
  <si>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</si>
  <si>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</si>
  <si>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</si>
  <si>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</si>
  <si>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</si>
  <si>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</si>
  <si>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</si>
  <si>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</si>
  <si>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</si>
  <si>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</si>
  <si>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</si>
  <si>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</si>
  <si>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</si>
  <si>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</si>
  <si>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</si>
  <si>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</si>
  <si>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</si>
  <si>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</si>
  <si>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</si>
  <si>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</si>
  <si>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</si>
  <si>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</si>
  <si>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</si>
  <si>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</si>
  <si>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</si>
  <si>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</si>
  <si>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</si>
  <si>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</si>
  <si>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</si>
  <si>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</si>
  <si>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</si>
  <si>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</si>
  <si>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</si>
  <si>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</si>
  <si>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</si>
  <si>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</si>
  <si>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</si>
  <si>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</si>
  <si>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</si>
  <si>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</si>
  <si>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</si>
  <si>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</si>
  <si>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</si>
  <si>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</si>
  <si>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</si>
  <si>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</si>
  <si>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</si>
  <si>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</si>
  <si>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</si>
  <si>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</si>
  <si>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</si>
  <si>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</si>
  <si>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</si>
  <si>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</si>
  <si>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</si>
  <si>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</si>
  <si>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</si>
  <si>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</si>
  <si>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</si>
  <si>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</si>
  <si>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</si>
  <si>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</si>
  <si>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</si>
  <si>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</si>
  <si>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</si>
  <si>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</si>
  <si>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</si>
  <si>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</si>
  <si>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</si>
  <si>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</si>
  <si>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</si>
  <si>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</si>
  <si>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</si>
  <si>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</si>
  <si>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</si>
  <si>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</si>
  <si>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</si>
  <si>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</si>
  <si>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</si>
  <si>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</si>
  <si>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</si>
  <si>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</si>
  <si>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</si>
  <si>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</si>
  <si>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</si>
  <si>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</si>
  <si>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</si>
  <si>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</si>
  <si>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</si>
  <si>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</si>
  <si>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</si>
  <si>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</si>
  <si>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</si>
  <si>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</si>
  <si>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</si>
  <si>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</si>
  <si>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</si>
  <si>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</si>
  <si>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</si>
  <si>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</si>
  <si>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</si>
  <si>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</si>
  <si>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</si>
  <si>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</si>
  <si>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</si>
  <si>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</si>
  <si>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</si>
  <si>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</si>
  <si>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</si>
  <si>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</si>
  <si>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</si>
  <si>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</si>
  <si>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</si>
  <si>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</si>
  <si>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</si>
  <si>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</si>
  <si>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</si>
  <si>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</si>
  <si>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</si>
  <si>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</si>
  <si>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</si>
  <si>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</si>
  <si>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</si>
  <si>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</si>
  <si>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</si>
  <si>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</si>
  <si>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</si>
  <si>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</si>
  <si>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</si>
  <si>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</si>
  <si>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</si>
  <si>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</si>
  <si>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</si>
  <si>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</si>
  <si>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</si>
  <si>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</si>
  <si>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</si>
  <si>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</si>
  <si>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</si>
  <si>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</si>
  <si>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</si>
  <si>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</si>
  <si>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</si>
  <si>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</si>
  <si>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</si>
  <si>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</si>
  <si>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</si>
  <si>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</si>
  <si>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</si>
  <si>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</si>
  <si>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</si>
  <si>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</si>
  <si>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</si>
  <si>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</si>
  <si>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</si>
  <si>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</si>
  <si>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</si>
  <si>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</si>
  <si>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</si>
  <si>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</si>
  <si>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</si>
  <si>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</si>
  <si>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</si>
  <si>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</si>
  <si>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</si>
  <si>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</si>
  <si>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</si>
  <si>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</si>
  <si>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</si>
  <si>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</si>
  <si>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</si>
  <si>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</si>
  <si>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</si>
  <si>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</si>
  <si>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</si>
  <si>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</si>
  <si>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</si>
  <si>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</si>
  <si>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</si>
  <si>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</si>
  <si>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</si>
  <si>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</si>
  <si>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</si>
  <si>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</si>
  <si>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</si>
  <si>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</si>
  <si>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</si>
  <si>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</si>
  <si>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</si>
  <si>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</si>
  <si>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</si>
  <si>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</si>
  <si>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</si>
  <si>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</si>
  <si>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</si>
  <si>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</si>
  <si>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</si>
  <si>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</si>
  <si>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</si>
  <si>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</si>
  <si>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</si>
  <si>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</si>
  <si>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</si>
  <si>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</si>
  <si>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</si>
  <si>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</si>
  <si>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</si>
  <si>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</si>
  <si>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</si>
  <si>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</si>
  <si>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</si>
  <si>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</si>
  <si>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</si>
  <si>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</si>
  <si>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</si>
  <si>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</si>
  <si>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</si>
  <si>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</si>
  <si>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</si>
  <si>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</si>
  <si>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</si>
  <si>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</si>
  <si>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</si>
  <si>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</si>
  <si>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</si>
  <si>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</si>
  <si>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</si>
  <si>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</si>
  <si>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</si>
  <si>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</si>
  <si>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</si>
  <si>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</si>
  <si>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</si>
  <si>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</si>
  <si>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</si>
  <si>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</si>
  <si>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</si>
  <si>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</si>
  <si>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</si>
  <si>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</si>
  <si>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</si>
  <si>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</si>
  <si>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</si>
  <si>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</si>
  <si>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</si>
  <si>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</si>
  <si>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</si>
  <si>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</si>
  <si>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</si>
  <si>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</si>
  <si>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</si>
  <si>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</si>
  <si>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</si>
  <si>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</si>
  <si>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</si>
  <si>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</si>
  <si>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</si>
  <si>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</si>
  <si>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</si>
  <si>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</si>
  <si>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</si>
  <si>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</si>
  <si>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</si>
  <si>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</si>
  <si>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</si>
  <si>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</si>
  <si>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</si>
  <si>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</si>
  <si>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</si>
  <si>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</si>
  <si>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</si>
  <si>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</si>
  <si>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</si>
  <si>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</si>
  <si>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</si>
  <si>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</si>
  <si>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</si>
  <si>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</si>
  <si>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</si>
  <si>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</si>
  <si>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</si>
  <si>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</si>
  <si>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</si>
  <si>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</si>
  <si>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</si>
  <si>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</si>
  <si>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</si>
  <si>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</si>
  <si>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</si>
  <si>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</si>
  <si>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</si>
  <si>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</si>
  <si>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</si>
  <si>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</si>
  <si>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</si>
  <si>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</si>
  <si>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</si>
  <si>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</si>
  <si>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</si>
  <si>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</si>
  <si>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</si>
  <si>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</si>
  <si>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</si>
  <si>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</si>
  <si>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</si>
  <si>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</si>
  <si>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</si>
  <si>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</si>
  <si>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</si>
  <si>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</si>
  <si>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</si>
  <si>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</si>
  <si>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</si>
  <si>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</si>
  <si>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</si>
  <si>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</si>
  <si>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</si>
  <si>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</si>
  <si>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</si>
  <si>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</si>
  <si>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</si>
  <si>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</si>
  <si>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</si>
  <si>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</si>
  <si>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</si>
  <si>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</si>
  <si>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</si>
  <si>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</si>
  <si>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</si>
  <si>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</si>
  <si>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</si>
  <si>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</si>
  <si>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</si>
  <si>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</si>
  <si>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</si>
  <si>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</si>
  <si>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</si>
  <si>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</si>
  <si>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</si>
  <si>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</si>
  <si>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</si>
  <si>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</si>
  <si>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</si>
  <si>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</si>
  <si>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</si>
  <si>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</si>
  <si>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</si>
  <si>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</si>
  <si>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</si>
  <si>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</si>
  <si>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</si>
  <si>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</si>
  <si>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</si>
  <si>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</si>
  <si>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</si>
  <si>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</si>
  <si>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</si>
  <si>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</si>
  <si>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</si>
  <si>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</si>
  <si>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</si>
  <si>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</si>
  <si>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</si>
  <si>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</si>
  <si>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</si>
  <si>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</si>
  <si>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</si>
  <si>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</si>
  <si>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</si>
  <si>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</si>
  <si>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</si>
  <si>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</si>
  <si>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</si>
  <si>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</si>
  <si>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</si>
  <si>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</si>
  <si>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</si>
  <si>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</si>
  <si>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</si>
  <si>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</si>
  <si>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</si>
  <si>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</si>
  <si>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</si>
  <si>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</si>
  <si>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</si>
  <si>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</si>
  <si>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</si>
  <si>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</si>
  <si>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</si>
  <si>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</si>
  <si>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</si>
  <si>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</si>
  <si>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</si>
  <si>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</si>
  <si>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</si>
  <si>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</si>
  <si>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</si>
  <si>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</si>
  <si>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</si>
  <si>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</si>
  <si>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</si>
  <si>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</si>
  <si>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</si>
  <si>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</si>
  <si>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</si>
  <si>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</si>
  <si>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</si>
  <si>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</si>
  <si>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</si>
  <si>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</si>
  <si>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</si>
  <si>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</si>
  <si>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</si>
  <si>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</si>
  <si>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</si>
  <si>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</si>
  <si>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</si>
  <si>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</si>
  <si>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</si>
  <si>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</si>
  <si>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</si>
  <si>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</si>
  <si>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</si>
  <si>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</si>
  <si>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</si>
  <si>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</si>
  <si>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</si>
  <si>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</si>
  <si>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</si>
  <si>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</si>
  <si>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</si>
  <si>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</si>
  <si>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</si>
  <si>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</si>
  <si>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</si>
  <si>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</si>
  <si>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</si>
  <si>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</si>
  <si>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</si>
  <si>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</si>
  <si>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</si>
  <si>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</si>
  <si>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</si>
  <si>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</si>
  <si>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</si>
  <si>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</si>
  <si>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</si>
  <si>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</si>
  <si>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</si>
  <si>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</si>
  <si>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</si>
  <si>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</si>
  <si>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</si>
  <si>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</si>
  <si>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</si>
  <si>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</si>
  <si>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</si>
  <si>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</si>
  <si>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</si>
  <si>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</si>
  <si>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</si>
  <si>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</si>
  <si>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</si>
  <si>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</si>
  <si>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</si>
  <si>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</si>
  <si>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</si>
  <si>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</si>
  <si>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</si>
  <si>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</si>
  <si>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</si>
  <si>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</si>
  <si>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</si>
  <si>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</si>
  <si>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</si>
  <si>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</si>
  <si>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</si>
  <si>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</si>
  <si>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</si>
  <si>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</si>
  <si>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</si>
  <si>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</si>
  <si>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</si>
  <si>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</si>
  <si>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</si>
  <si>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</si>
  <si>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</si>
  <si>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</si>
  <si>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</si>
  <si>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</si>
  <si>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</si>
  <si>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</si>
  <si>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</si>
  <si>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</si>
  <si>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</si>
  <si>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</si>
  <si>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</si>
  <si>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</si>
  <si>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</si>
  <si>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</si>
  <si>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</si>
  <si>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</si>
  <si>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</si>
  <si>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</si>
  <si>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</si>
  <si>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</si>
  <si>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</si>
  <si>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</si>
  <si>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</si>
  <si>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</si>
  <si>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</si>
  <si>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</si>
  <si>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</si>
  <si>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</si>
  <si>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</si>
  <si>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</si>
  <si>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</si>
  <si>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</si>
  <si>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</si>
  <si>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</si>
  <si>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</si>
  <si>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</si>
  <si>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</si>
  <si>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</si>
  <si>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</si>
  <si>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</si>
  <si>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</si>
  <si>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</si>
  <si>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</si>
  <si>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</si>
  <si>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</si>
  <si>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</si>
  <si>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</si>
  <si>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</si>
  <si>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</si>
  <si>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</si>
  <si>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</si>
  <si>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</si>
  <si>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</si>
  <si>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</si>
  <si>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</si>
  <si>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</si>
  <si>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</si>
  <si>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</si>
  <si>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</si>
  <si>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</si>
  <si>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</si>
  <si>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</si>
  <si>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</si>
  <si>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</si>
  <si>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</si>
  <si>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</si>
  <si>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</si>
  <si>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</si>
  <si>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</si>
  <si>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</si>
  <si>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</si>
  <si>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</si>
  <si>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</si>
  <si>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</si>
  <si>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</si>
  <si>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</si>
  <si>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</si>
  <si>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</si>
  <si>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</si>
  <si>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</si>
  <si>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</si>
  <si>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</si>
  <si>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</si>
  <si>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</si>
  <si>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</si>
  <si>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</si>
  <si>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</si>
  <si>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</si>
  <si>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</si>
  <si>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</si>
  <si>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</si>
  <si>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</si>
  <si>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</si>
  <si>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</si>
  <si>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</si>
  <si>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</si>
  <si>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</si>
  <si>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</si>
  <si>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</si>
  <si>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</si>
  <si>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</si>
  <si>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</si>
  <si>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</si>
  <si>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</si>
  <si>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</si>
  <si>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</si>
  <si>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</si>
  <si>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</si>
  <si>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</si>
  <si>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</si>
  <si>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</si>
  <si>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</si>
  <si>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</si>
  <si>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</si>
  <si>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</si>
  <si>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</si>
  <si>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</si>
  <si>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</si>
  <si>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</si>
  <si>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</si>
  <si>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</si>
  <si>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</si>
  <si>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</si>
  <si>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</si>
  <si>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</si>
  <si>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</si>
  <si>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</si>
  <si>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</si>
  <si>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</si>
  <si>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</si>
  <si>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</si>
  <si>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</si>
  <si>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</si>
  <si>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</si>
  <si>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</si>
  <si>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</si>
  <si>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</si>
  <si>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</si>
  <si>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</si>
  <si>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</si>
  <si>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</si>
  <si>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</si>
  <si>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</si>
  <si>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</si>
  <si>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</si>
  <si>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</si>
  <si>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</si>
  <si>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</si>
  <si>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</si>
  <si>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</si>
  <si>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</si>
  <si>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</si>
  <si>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</si>
  <si>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</si>
  <si>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</si>
  <si>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</si>
  <si>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</si>
  <si>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</si>
  <si>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</si>
  <si>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</si>
  <si>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</si>
  <si>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</si>
  <si>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</si>
  <si>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</si>
  <si>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</si>
  <si>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</si>
  <si>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</si>
  <si>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</si>
  <si>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</si>
  <si>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</si>
  <si>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</si>
  <si>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</si>
  <si>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</si>
  <si>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</si>
  <si>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</si>
  <si>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</si>
  <si>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</si>
  <si>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</si>
  <si>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</si>
  <si>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</si>
  <si>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</si>
  <si>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</si>
  <si>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</si>
  <si>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</si>
  <si>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</si>
  <si>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</si>
  <si>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</si>
  <si>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</si>
  <si>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</si>
  <si>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</si>
  <si>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</si>
  <si>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</si>
  <si>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</si>
  <si>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</si>
  <si>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</si>
  <si>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</si>
  <si>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</si>
  <si>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</si>
  <si>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</si>
  <si>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</si>
  <si>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</si>
  <si>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</si>
  <si>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</si>
  <si>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</si>
  <si>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</si>
  <si>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</si>
  <si>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</si>
  <si>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</si>
  <si>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</si>
  <si>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</si>
  <si>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</si>
  <si>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</si>
  <si>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</si>
  <si>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</si>
  <si>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</si>
  <si>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</si>
  <si>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</si>
  <si>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</si>
  <si>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</si>
  <si>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</si>
  <si>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</si>
  <si>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</si>
  <si>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</si>
  <si>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</si>
  <si>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</si>
  <si>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</si>
  <si>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</si>
  <si>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</si>
  <si>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</si>
  <si>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</si>
  <si>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</si>
  <si>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</si>
  <si>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</si>
  <si>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</si>
  <si>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</si>
  <si>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</si>
  <si>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</si>
  <si>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</si>
  <si>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</si>
  <si>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</si>
  <si>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</si>
  <si>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</si>
  <si>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</si>
  <si>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</si>
  <si>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</si>
  <si>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</si>
  <si>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</si>
  <si>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</si>
  <si>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</si>
  <si>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</si>
  <si>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</si>
  <si>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</si>
  <si>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</si>
  <si>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</si>
  <si>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</si>
  <si>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</si>
  <si>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</si>
  <si>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</si>
  <si>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</si>
  <si>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</si>
  <si>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</si>
  <si>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</si>
  <si>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</si>
  <si>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</si>
  <si>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</si>
  <si>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</si>
  <si>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</si>
  <si>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</si>
  <si>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</si>
  <si>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</si>
  <si>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</si>
  <si>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</si>
  <si>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</si>
  <si>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</si>
  <si>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</si>
  <si>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</si>
  <si>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</si>
  <si>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</si>
  <si>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</si>
  <si>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</si>
  <si>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</si>
  <si>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</si>
  <si>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</si>
  <si>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</si>
  <si>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</si>
  <si>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</si>
  <si>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</si>
  <si>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</si>
  <si>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</si>
  <si>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</si>
  <si>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</si>
  <si>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</si>
  <si>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</si>
  <si>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</si>
  <si>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</si>
  <si>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</si>
  <si>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</si>
  <si>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</si>
  <si>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</si>
  <si>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</si>
  <si>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</si>
  <si>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</si>
  <si>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</si>
  <si>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</si>
  <si>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</si>
  <si>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</si>
  <si>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</si>
  <si>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</si>
  <si>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</si>
  <si>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</si>
  <si>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</si>
  <si>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</si>
  <si>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</si>
  <si>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</si>
  <si>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</si>
  <si>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</si>
  <si>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</si>
  <si>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</si>
  <si>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</si>
  <si>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</si>
  <si>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</si>
  <si>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</si>
  <si>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</si>
  <si>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</si>
  <si>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</si>
  <si>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</si>
  <si>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</si>
  <si>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</si>
  <si>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</si>
  <si>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</si>
  <si>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</si>
  <si>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</si>
  <si>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</si>
  <si>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</si>
  <si>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</si>
  <si>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</si>
  <si>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</si>
  <si>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</si>
  <si>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</si>
  <si>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</si>
  <si>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</si>
  <si>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</si>
  <si>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</si>
  <si>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</si>
  <si>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</si>
  <si>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</si>
  <si>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</si>
  <si>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</si>
  <si>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</si>
  <si>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</si>
  <si>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</si>
  <si>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</si>
  <si>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</si>
  <si>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</si>
  <si>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</si>
  <si>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</si>
  <si>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</si>
  <si>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</si>
  <si>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</si>
  <si>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</si>
  <si>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</si>
  <si>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</si>
  <si>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</si>
  <si>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</si>
  <si>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</si>
  <si>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</si>
  <si>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</si>
  <si>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</si>
  <si>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</si>
  <si>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</si>
  <si>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</si>
  <si>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</si>
  <si>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</si>
  <si>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</si>
  <si>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</si>
  <si>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</si>
  <si>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</si>
  <si>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</si>
  <si>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</si>
  <si>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</si>
  <si>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</si>
  <si>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</si>
  <si>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</si>
  <si>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</si>
  <si>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</si>
  <si>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</si>
  <si>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</si>
  <si>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</si>
  <si>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</si>
  <si>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</si>
  <si>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</si>
  <si>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</si>
  <si>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</si>
  <si>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</si>
  <si>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</si>
  <si>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</si>
  <si>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</si>
  <si>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</si>
  <si>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</si>
  <si>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</si>
  <si>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</si>
  <si>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</si>
  <si>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</si>
  <si>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</si>
  <si>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</si>
  <si>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</si>
  <si>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</si>
  <si>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</si>
  <si>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</si>
  <si>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</si>
  <si>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</si>
  <si>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</si>
  <si>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</si>
  <si>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</si>
  <si>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</si>
  <si>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</si>
  <si>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</si>
  <si>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</si>
  <si>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</si>
  <si>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</si>
  <si>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</si>
  <si>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</si>
  <si>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</si>
  <si>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</si>
  <si>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</si>
  <si>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</si>
  <si>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</si>
  <si>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</si>
  <si>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</si>
  <si>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</si>
  <si>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</si>
  <si>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</si>
  <si>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</si>
  <si>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</si>
  <si>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</si>
  <si>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</si>
  <si>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</si>
  <si>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</si>
  <si>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</si>
  <si>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</si>
  <si>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</si>
  <si>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</si>
  <si>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</si>
  <si>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</si>
  <si>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</si>
  <si>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</si>
  <si>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</si>
  <si>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</si>
  <si>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</si>
  <si>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</si>
  <si>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</si>
  <si>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</si>
  <si>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</si>
  <si>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</si>
  <si>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</si>
  <si>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</si>
  <si>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</si>
  <si>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</si>
  <si>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</si>
  <si>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</si>
  <si>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</si>
  <si>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</si>
  <si>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</si>
  <si>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</si>
  <si>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</si>
  <si>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</si>
  <si>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</si>
  <si>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</si>
  <si>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</si>
  <si>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</si>
  <si>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</si>
  <si>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</si>
  <si>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</si>
  <si>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</si>
  <si>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</si>
  <si>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</si>
  <si>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</si>
  <si>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</si>
  <si>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</si>
  <si>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</si>
  <si>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</si>
  <si>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</si>
  <si>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</si>
  <si>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</si>
  <si>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</si>
  <si>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</si>
  <si>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</si>
  <si>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</si>
  <si>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</si>
  <si>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</si>
  <si>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</si>
  <si>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</si>
  <si>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</si>
  <si>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</si>
  <si>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</si>
  <si>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</si>
  <si>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</si>
  <si>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</si>
  <si>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</si>
  <si>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</si>
  <si>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</si>
  <si>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</si>
  <si>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</si>
  <si>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</si>
  <si>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</si>
  <si>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</si>
  <si>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</si>
  <si>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</si>
  <si>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</si>
  <si>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</si>
  <si>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</si>
  <si>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</si>
  <si>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</si>
  <si>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</si>
  <si>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</si>
  <si>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</si>
  <si>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</si>
  <si>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</si>
  <si>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</si>
  <si>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</si>
  <si>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</si>
  <si>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</si>
  <si>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</si>
  <si>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</si>
  <si>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</si>
  <si>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</si>
  <si>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</si>
  <si>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</si>
  <si>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</si>
  <si>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</si>
  <si>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</si>
  <si>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</si>
  <si>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</si>
  <si>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</si>
  <si>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</si>
  <si>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</si>
  <si>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</si>
  <si>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</si>
  <si>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</si>
  <si>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</si>
  <si>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</si>
  <si>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</si>
  <si>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</si>
  <si>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</si>
  <si>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</si>
  <si>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</si>
  <si>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</si>
  <si>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</si>
  <si>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</si>
  <si>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</si>
  <si>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</si>
  <si>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</si>
  <si>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</si>
  <si>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</si>
  <si>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</si>
  <si>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</si>
  <si>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</si>
  <si>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</si>
  <si>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</si>
  <si>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</si>
  <si>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</si>
  <si>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</si>
  <si>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</si>
  <si>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</si>
  <si>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</si>
  <si>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</si>
  <si>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</si>
  <si>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</si>
  <si>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</si>
  <si>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</si>
  <si>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</si>
  <si>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</si>
  <si>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</si>
  <si>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</si>
  <si>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</si>
  <si>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</si>
  <si>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</si>
  <si>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</si>
  <si>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</si>
  <si>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</si>
  <si>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</si>
  <si>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</si>
  <si>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</si>
  <si>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</si>
  <si>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</si>
  <si>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</si>
  <si>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</si>
  <si>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</si>
  <si>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</si>
  <si>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</si>
  <si>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</si>
  <si>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</si>
  <si>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</si>
  <si>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</si>
  <si>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</si>
  <si>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</si>
  <si>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</si>
  <si>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</si>
  <si>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</si>
  <si>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</si>
  <si>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</si>
  <si>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</si>
  <si>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</si>
  <si>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</si>
  <si>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</si>
  <si>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</si>
  <si>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</si>
  <si>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</si>
  <si>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</si>
  <si>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</si>
  <si>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</si>
  <si>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</si>
  <si>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</si>
  <si>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</si>
  <si>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</si>
  <si>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</si>
  <si>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</si>
  <si>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</si>
  <si>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</si>
  <si>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</si>
  <si>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</si>
  <si>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</si>
  <si>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</si>
  <si>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</si>
  <si>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</si>
  <si>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</si>
  <si>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</si>
  <si>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</si>
  <si>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</si>
  <si>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</si>
  <si>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</si>
  <si>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</si>
  <si>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</si>
  <si>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</si>
  <si>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</si>
  <si>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</si>
  <si>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</si>
  <si>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</si>
  <si>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</si>
  <si>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</si>
  <si>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</si>
  <si>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</si>
  <si>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</si>
  <si>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</si>
  <si>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</si>
  <si>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</si>
  <si>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</si>
  <si>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</si>
  <si>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</si>
  <si>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</si>
  <si>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</si>
  <si>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</si>
  <si>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</si>
  <si>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</si>
  <si>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</si>
  <si>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</si>
  <si>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</si>
  <si>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</si>
  <si>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</si>
  <si>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</si>
  <si>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</si>
  <si>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</si>
  <si>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</si>
  <si>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</si>
  <si>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</si>
  <si>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</si>
  <si>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</si>
  <si>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</si>
  <si>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</si>
  <si>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</si>
  <si>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</si>
  <si>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</si>
  <si>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</si>
  <si>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</si>
  <si>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</si>
  <si>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</si>
  <si>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</si>
  <si>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</si>
  <si>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</si>
  <si>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</si>
  <si>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</si>
  <si>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</si>
  <si>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</si>
  <si>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</si>
  <si>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</si>
  <si>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</si>
  <si>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</si>
  <si>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</si>
  <si>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</si>
  <si>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</si>
  <si>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</si>
  <si>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</si>
  <si>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</si>
  <si>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</si>
  <si>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</si>
  <si>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</si>
  <si>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</si>
  <si>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</si>
  <si>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</si>
  <si>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</si>
  <si>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</si>
  <si>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</si>
  <si>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</si>
  <si>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</si>
  <si>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</si>
  <si>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</si>
  <si>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</si>
  <si>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</si>
  <si>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</si>
  <si>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</si>
  <si>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</si>
  <si>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</si>
  <si>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</si>
  <si>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</si>
  <si>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</si>
  <si>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</si>
  <si>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</si>
  <si>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</si>
  <si>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</si>
  <si>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</si>
  <si>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</si>
  <si>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</si>
  <si>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</si>
  <si>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</si>
  <si>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</si>
  <si>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</si>
  <si>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</si>
  <si>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</si>
  <si>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</si>
  <si>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</si>
  <si>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</si>
  <si>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</si>
  <si>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</si>
  <si>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</si>
  <si>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</si>
  <si>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</si>
  <si>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</si>
  <si>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</si>
  <si>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</si>
  <si>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</si>
  <si>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</si>
  <si>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</si>
  <si>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</si>
  <si>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</si>
  <si>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</si>
  <si>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</si>
  <si>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</si>
  <si>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</si>
  <si>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</si>
  <si>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</si>
  <si>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</si>
  <si>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</si>
  <si>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</si>
  <si>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</si>
  <si>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</si>
  <si>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</si>
  <si>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</si>
  <si>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</si>
  <si>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</si>
  <si>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</si>
  <si>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</si>
  <si>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</si>
  <si>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</si>
  <si>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</si>
  <si>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</si>
  <si>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</si>
  <si>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</si>
  <si>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</si>
  <si>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</si>
  <si>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</si>
  <si>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</si>
  <si>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</si>
  <si>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</si>
  <si>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</si>
  <si>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</si>
  <si>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</si>
  <si>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</si>
  <si>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</si>
  <si>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</si>
  <si>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</si>
  <si>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</si>
  <si>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</si>
  <si>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</si>
  <si>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</si>
  <si>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</si>
  <si>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</si>
  <si>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</si>
  <si>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</si>
  <si>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</si>
  <si>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</si>
  <si>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</si>
  <si>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</si>
  <si>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</si>
  <si>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</si>
  <si>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</si>
  <si>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</si>
  <si>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</si>
  <si>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</si>
  <si>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</si>
  <si>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</si>
  <si>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</si>
  <si>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</si>
  <si>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</si>
  <si>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</si>
  <si>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</si>
  <si>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</si>
  <si>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</si>
  <si>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</si>
  <si>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</si>
  <si>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</si>
  <si>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</si>
  <si>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</si>
  <si>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</si>
  <si>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</si>
  <si>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</si>
  <si>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</si>
  <si>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</si>
  <si>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</si>
  <si>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</si>
  <si>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</si>
  <si>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</si>
  <si>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</si>
  <si>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</si>
  <si>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</si>
  <si>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</si>
  <si>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</si>
  <si>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</si>
  <si>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</si>
  <si>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</si>
  <si>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</si>
  <si>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</si>
  <si>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</si>
  <si>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</si>
  <si>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</si>
  <si>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</si>
  <si>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</si>
  <si>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</si>
  <si>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</si>
  <si>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</si>
  <si>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</si>
  <si>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</si>
  <si>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</si>
  <si>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</si>
  <si>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</si>
  <si>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</si>
  <si>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</si>
  <si>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</si>
  <si>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</si>
  <si>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</si>
  <si>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</si>
  <si>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</si>
  <si>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</si>
  <si>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</si>
  <si>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</si>
  <si>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</si>
  <si>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</si>
  <si>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</si>
  <si>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</si>
  <si>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</si>
  <si>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</si>
  <si>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</si>
  <si>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</si>
  <si>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</si>
  <si>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</si>
  <si>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</si>
  <si>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</si>
  <si>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</si>
  <si>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</si>
  <si>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</si>
  <si>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</si>
  <si>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</si>
  <si>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</si>
  <si>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</si>
  <si>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</si>
  <si>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</si>
  <si>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</si>
  <si>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</si>
  <si>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</si>
  <si>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</si>
  <si>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</si>
  <si>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</si>
  <si>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</si>
  <si>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</si>
  <si>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</si>
  <si>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</si>
  <si>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</si>
  <si>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</si>
  <si>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</si>
  <si>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</si>
  <si>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</si>
  <si>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</si>
  <si>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</si>
  <si>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</si>
  <si>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</si>
  <si>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</si>
  <si>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</si>
  <si>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</si>
  <si>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</si>
  <si>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</si>
  <si>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</si>
  <si>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</si>
  <si>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</si>
  <si>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</si>
  <si>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</si>
  <si>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</si>
  <si>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</si>
  <si>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</si>
  <si>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</si>
  <si>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</si>
  <si>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</si>
  <si>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</si>
  <si>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</si>
  <si>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</si>
  <si>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</si>
  <si>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</si>
  <si>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</si>
  <si>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</si>
  <si>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</si>
  <si>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</si>
  <si>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</si>
  <si>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</si>
  <si>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</si>
  <si>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</si>
  <si>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</si>
  <si>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</si>
  <si>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</si>
  <si>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</si>
  <si>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</si>
  <si>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</si>
  <si>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</si>
  <si>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</si>
  <si>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</si>
  <si>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</si>
  <si>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</si>
  <si>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</si>
  <si>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</si>
  <si>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</si>
  <si>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</si>
  <si>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</si>
  <si>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</si>
  <si>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</si>
  <si>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</si>
  <si>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</si>
  <si>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</si>
  <si>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</si>
  <si>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</si>
  <si>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</si>
  <si>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</si>
  <si>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</si>
  <si>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</si>
  <si>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</si>
  <si>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</si>
  <si>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</si>
  <si>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</si>
  <si>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</si>
  <si>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</si>
  <si>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</si>
  <si>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</si>
  <si>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</si>
  <si>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</si>
  <si>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</si>
  <si>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</si>
  <si>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</si>
  <si>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</si>
  <si>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</si>
  <si>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</si>
  <si>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</si>
  <si>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</si>
  <si>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</si>
  <si>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</si>
  <si>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</si>
  <si>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</si>
  <si>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</si>
  <si>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</si>
  <si>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</si>
  <si>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</si>
  <si>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</si>
  <si>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</si>
  <si>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</si>
  <si>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</si>
  <si>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</si>
  <si>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</si>
  <si>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</si>
  <si>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</si>
  <si>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</si>
  <si>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</si>
  <si>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</si>
  <si>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</si>
  <si>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</si>
  <si>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</si>
  <si>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</si>
  <si>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</si>
  <si>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</si>
  <si>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</si>
  <si>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</si>
  <si>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</si>
  <si>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</si>
  <si>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</si>
  <si>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</si>
  <si>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</si>
  <si>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</si>
  <si>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</si>
  <si>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</si>
  <si>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</si>
  <si>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</si>
  <si>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</si>
  <si>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</si>
  <si>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</si>
  <si>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</si>
  <si>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</si>
  <si>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</si>
  <si>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</si>
  <si>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</si>
  <si>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</si>
  <si>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</si>
  <si>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</si>
  <si>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</si>
  <si>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</si>
  <si>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</si>
  <si>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</si>
  <si>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</si>
  <si>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</si>
  <si>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</si>
  <si>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</si>
  <si>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</si>
  <si>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</si>
  <si>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</si>
  <si>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</si>
  <si>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</si>
  <si>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</si>
  <si>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</si>
  <si>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</si>
  <si>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</si>
  <si>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</si>
  <si>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</si>
  <si>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</si>
  <si>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</si>
  <si>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</si>
  <si>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</si>
  <si>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</si>
  <si>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</si>
  <si>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</si>
  <si>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</si>
  <si>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</si>
  <si>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</si>
  <si>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</si>
  <si>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</si>
  <si>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</si>
  <si>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</si>
  <si>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</si>
  <si>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</si>
  <si>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</si>
  <si>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</si>
  <si>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</si>
  <si>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</si>
  <si>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</si>
  <si>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</si>
  <si>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</si>
  <si>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</si>
  <si>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</si>
  <si>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</si>
  <si>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</si>
  <si>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</si>
  <si>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</si>
  <si>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</si>
  <si>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</si>
  <si>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</si>
  <si>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</si>
  <si>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</si>
  <si>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</si>
  <si>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</si>
  <si>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</si>
  <si>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</si>
  <si>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</si>
  <si>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</si>
  <si>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</si>
  <si>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</si>
  <si>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</si>
  <si>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</si>
  <si>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</si>
  <si>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</si>
  <si>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</si>
  <si>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</si>
  <si>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</si>
  <si>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</si>
  <si>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</si>
  <si>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</si>
  <si>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</si>
  <si>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</si>
  <si>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</si>
  <si>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</si>
  <si>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</si>
  <si>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</si>
  <si>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</si>
  <si>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</si>
  <si>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</si>
  <si>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</si>
  <si>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</si>
  <si>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</si>
  <si>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</si>
  <si>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</si>
  <si>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</si>
  <si>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</si>
  <si>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</si>
  <si>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</si>
  <si>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</si>
  <si>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</si>
  <si>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</si>
  <si>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</si>
  <si>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</si>
  <si>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</si>
  <si>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</si>
  <si>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</si>
  <si>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</si>
  <si>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</si>
  <si>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</si>
  <si>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</si>
  <si>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</si>
  <si>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</si>
  <si>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</si>
  <si>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</si>
  <si>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</si>
  <si>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</si>
  <si>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</si>
  <si>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</si>
  <si>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</si>
  <si>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</si>
  <si>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</si>
  <si>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</si>
  <si>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</si>
  <si>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</si>
  <si>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</si>
  <si>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</si>
  <si>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</si>
  <si>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</si>
  <si>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</si>
  <si>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</si>
  <si>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</si>
  <si>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</si>
  <si>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</si>
  <si>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</si>
  <si>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</si>
  <si>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</si>
  <si>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</si>
  <si>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</si>
  <si>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</si>
  <si>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</si>
  <si>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</si>
  <si>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</si>
  <si>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</si>
  <si>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</si>
  <si>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</si>
  <si>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</si>
  <si>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</si>
  <si>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</si>
  <si>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</si>
  <si>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</si>
  <si>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</si>
  <si>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</si>
  <si>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</si>
  <si>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</si>
  <si>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</si>
  <si>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</si>
  <si>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</si>
  <si>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</si>
  <si>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</si>
  <si>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</si>
  <si>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</si>
  <si>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</si>
  <si>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</si>
  <si>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</si>
  <si>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</si>
  <si>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</si>
  <si>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</si>
  <si>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</si>
  <si>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</si>
  <si>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</si>
  <si>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</si>
  <si>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</si>
  <si>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</si>
  <si>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</si>
  <si>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</si>
  <si>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</si>
  <si>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</si>
  <si>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</si>
  <si>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</si>
  <si>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</si>
  <si>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</si>
  <si>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</si>
  <si>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</si>
  <si>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</si>
  <si>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</si>
  <si>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</si>
  <si>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</si>
  <si>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</si>
  <si>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</si>
  <si>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</si>
  <si>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</si>
  <si>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</si>
  <si>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</si>
  <si>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</si>
  <si>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</si>
  <si>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</si>
  <si>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</si>
  <si>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</si>
  <si>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</si>
  <si>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</si>
  <si>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</si>
  <si>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</si>
  <si>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</si>
  <si>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</si>
  <si>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</si>
  <si>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</si>
  <si>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</si>
  <si>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</si>
  <si>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</si>
  <si>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</si>
  <si>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</si>
  <si>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</si>
  <si>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</si>
  <si>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</si>
  <si>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</si>
  <si>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</si>
  <si>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</si>
  <si>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</si>
  <si>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</si>
  <si>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</si>
  <si>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</si>
  <si>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</si>
  <si>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</si>
  <si>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</si>
  <si>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</si>
  <si>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</si>
  <si>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</si>
  <si>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</si>
  <si>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</si>
  <si>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</si>
  <si>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</si>
  <si>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</si>
  <si>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</si>
  <si>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</si>
  <si>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</si>
  <si>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</si>
  <si>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</si>
  <si>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</si>
  <si>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</si>
  <si>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</si>
  <si>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</si>
  <si>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</si>
  <si>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</si>
  <si>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</si>
  <si>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</si>
  <si>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</si>
  <si>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</si>
  <si>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</si>
  <si>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</si>
  <si>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</si>
  <si>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</si>
  <si>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</si>
  <si>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</si>
  <si>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</si>
  <si>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</si>
  <si>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</si>
  <si>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</si>
  <si>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</si>
  <si>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</si>
  <si>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</si>
  <si>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</si>
  <si>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</si>
  <si>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</si>
  <si>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</si>
  <si>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</si>
  <si>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</si>
  <si>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</si>
  <si>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</si>
  <si>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</si>
  <si>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</si>
  <si>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</si>
  <si>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</si>
  <si>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</si>
  <si>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</si>
  <si>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</si>
  <si>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</si>
  <si>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</si>
  <si>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</si>
  <si>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</si>
  <si>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</si>
  <si>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</si>
  <si>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</si>
  <si>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</si>
  <si>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</si>
  <si>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</si>
  <si>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</si>
  <si>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</si>
  <si>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</si>
  <si>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</si>
  <si>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</si>
  <si>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</si>
  <si>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</si>
  <si>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</si>
  <si>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</si>
  <si>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</si>
  <si>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</si>
  <si>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</si>
  <si>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</si>
  <si>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</si>
  <si>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</si>
  <si>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</si>
  <si>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</si>
  <si>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</si>
  <si>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</si>
  <si>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</si>
  <si>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</si>
  <si>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</si>
  <si>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</si>
  <si>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</si>
  <si>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</si>
  <si>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</si>
  <si>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</si>
  <si>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</si>
  <si>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</si>
  <si>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</si>
  <si>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</si>
  <si>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</si>
  <si>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</si>
  <si>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</si>
  <si>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</si>
  <si>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</si>
  <si>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</si>
  <si>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</si>
  <si>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</si>
  <si>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</si>
  <si>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</si>
  <si>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</si>
  <si>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</si>
  <si>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</si>
  <si>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</si>
  <si>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</si>
  <si>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</si>
  <si>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</si>
  <si>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</si>
  <si>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</si>
  <si>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</si>
  <si>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</si>
  <si>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</si>
  <si>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</si>
  <si>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</si>
  <si>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</si>
  <si>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</si>
  <si>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</si>
  <si>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</si>
  <si>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</si>
  <si>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</si>
  <si>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</si>
  <si>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</si>
  <si>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</si>
  <si>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</si>
  <si>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</si>
  <si>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</si>
  <si>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</si>
  <si>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</si>
  <si>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</si>
  <si>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</si>
  <si>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</si>
  <si>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</si>
  <si>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</si>
  <si>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</si>
  <si>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</si>
  <si>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</si>
  <si>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</si>
  <si>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</si>
  <si>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</si>
  <si>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</si>
  <si>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</si>
  <si>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</si>
  <si>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</si>
  <si>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</si>
  <si>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</si>
  <si>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</si>
  <si>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</si>
  <si>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</si>
  <si>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</si>
  <si>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</si>
  <si>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</si>
  <si>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</si>
  <si>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</si>
  <si>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</si>
  <si>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</si>
  <si>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</si>
  <si>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</si>
  <si>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</si>
  <si>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</si>
  <si>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</si>
  <si>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</si>
  <si>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</si>
  <si>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</si>
  <si>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</si>
  <si>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</si>
  <si>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</si>
  <si>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</si>
  <si>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</si>
  <si>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</si>
  <si>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</si>
  <si>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</si>
  <si>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</si>
  <si>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</si>
  <si>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</si>
  <si>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</si>
  <si>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</si>
  <si>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</si>
  <si>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</si>
  <si>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</si>
  <si>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</si>
  <si>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</si>
  <si>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</si>
  <si>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</si>
  <si>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</si>
  <si>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</si>
  <si>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</si>
  <si>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</si>
  <si>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</si>
  <si>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</si>
  <si>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</si>
  <si>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</si>
  <si>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</si>
  <si>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</si>
  <si>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</si>
  <si>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</si>
  <si>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</si>
  <si>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</si>
  <si>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</si>
  <si>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</si>
  <si>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</si>
  <si>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</si>
  <si>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</si>
  <si>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</si>
  <si>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</si>
  <si>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</si>
  <si>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</si>
  <si>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</si>
  <si>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</si>
  <si>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</si>
  <si>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</si>
  <si>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</si>
  <si>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</si>
  <si>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</si>
  <si>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</si>
  <si>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</si>
  <si>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</si>
  <si>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</si>
  <si>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</si>
  <si>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</si>
  <si>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</si>
  <si>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</si>
  <si>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</si>
  <si>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</si>
  <si>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</si>
  <si>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</si>
  <si>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</si>
  <si>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</si>
  <si>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</si>
  <si>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</si>
  <si>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</si>
  <si>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</si>
  <si>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</si>
  <si>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</si>
  <si>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</si>
  <si>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</si>
  <si>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</si>
  <si>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</si>
  <si>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</si>
  <si>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</si>
  <si>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</si>
  <si>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</si>
  <si>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</si>
  <si>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</si>
  <si>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</si>
  <si>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</si>
  <si>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</si>
  <si>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</si>
  <si>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</si>
  <si>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</si>
  <si>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</si>
  <si>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</si>
  <si>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</si>
  <si>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</si>
  <si>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</si>
  <si>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</si>
  <si>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</si>
  <si>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</si>
  <si>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</si>
  <si>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</si>
  <si>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</si>
  <si>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</si>
  <si>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</si>
  <si>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</si>
  <si>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</si>
  <si>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</si>
  <si>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</si>
  <si>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</si>
  <si>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</si>
  <si>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</si>
  <si>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</si>
  <si>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</si>
  <si>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</si>
  <si>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</si>
  <si>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</si>
  <si>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</si>
  <si>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</si>
  <si>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</si>
  <si>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</si>
  <si>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</si>
  <si>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</si>
  <si>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</si>
  <si>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</si>
  <si>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</si>
  <si>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</si>
  <si>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</si>
  <si>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</si>
  <si>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</si>
  <si>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</si>
  <si>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</si>
  <si>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</si>
  <si>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</si>
  <si>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</si>
  <si>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</si>
  <si>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</si>
  <si>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</si>
  <si>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</si>
  <si>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</si>
  <si>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</si>
  <si>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</si>
  <si>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</si>
  <si>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</si>
  <si>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</si>
  <si>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</si>
  <si>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</si>
  <si>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</si>
  <si>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</si>
  <si>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</si>
  <si>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</si>
  <si>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</si>
  <si>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</si>
  <si>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</si>
  <si>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</si>
  <si>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</si>
  <si>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</si>
  <si>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</si>
  <si>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</si>
  <si>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</si>
  <si>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</si>
  <si>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</si>
  <si>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</si>
  <si>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</si>
  <si>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</si>
  <si>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</si>
  <si>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</si>
  <si>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</si>
  <si>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</si>
  <si>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</si>
  <si>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</si>
  <si>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</si>
  <si>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</si>
  <si>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</si>
  <si>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</si>
  <si>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</si>
  <si>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</si>
  <si>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</si>
  <si>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</si>
  <si>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</si>
  <si>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</si>
  <si>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</si>
  <si>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</si>
  <si>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</si>
  <si>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</si>
  <si>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</si>
  <si>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</si>
  <si>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</si>
  <si>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</si>
  <si>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</si>
  <si>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</si>
  <si>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</si>
  <si>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</si>
  <si>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</si>
  <si>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</si>
  <si>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</si>
  <si>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</si>
  <si>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</si>
  <si>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</si>
  <si>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</si>
  <si>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</si>
  <si>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</si>
  <si>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</si>
  <si>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</si>
  <si>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</si>
  <si>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</si>
  <si>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</si>
  <si>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</si>
  <si>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</si>
  <si>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</si>
  <si>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</si>
  <si>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</si>
  <si>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</si>
  <si>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</si>
  <si>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</si>
  <si>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</si>
  <si>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</si>
  <si>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</si>
  <si>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</si>
  <si>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</si>
  <si>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</si>
  <si>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</si>
  <si>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</si>
  <si>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</si>
  <si>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</si>
  <si>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</si>
  <si>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</si>
  <si>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</si>
  <si>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</si>
  <si>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</si>
  <si>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</si>
  <si>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</si>
  <si>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</si>
  <si>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</si>
  <si>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</si>
  <si>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</si>
  <si>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</si>
  <si>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</si>
  <si>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</si>
  <si>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</si>
  <si>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</si>
  <si>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</si>
  <si>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</si>
  <si>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</si>
  <si>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</si>
  <si>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</si>
  <si>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</si>
  <si>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</si>
  <si>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</si>
  <si>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</si>
  <si>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</si>
  <si>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</si>
  <si>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</si>
  <si>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</si>
  <si>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</si>
  <si>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</si>
  <si>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</si>
  <si>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</si>
  <si>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</si>
  <si>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</si>
  <si>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</si>
  <si>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</si>
  <si>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</si>
  <si>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</si>
  <si>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</si>
  <si>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</si>
  <si>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</si>
  <si>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</si>
  <si>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</si>
  <si>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</si>
  <si>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</si>
  <si>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</si>
  <si>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</si>
  <si>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</si>
  <si>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</si>
  <si>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</si>
  <si>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</si>
  <si>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</si>
  <si>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</si>
  <si>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</si>
  <si>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</si>
  <si>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</si>
  <si>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</si>
  <si>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</si>
  <si>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</si>
  <si>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</si>
  <si>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</si>
  <si>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</si>
  <si>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</si>
  <si>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</si>
  <si>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</si>
  <si>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</si>
  <si>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</si>
  <si>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</si>
  <si>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</si>
  <si>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</si>
  <si>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</si>
  <si>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</si>
  <si>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</si>
  <si>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</si>
  <si>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</si>
  <si>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</si>
  <si>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</si>
  <si>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</si>
  <si>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</si>
  <si>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</si>
  <si>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</si>
  <si>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</si>
  <si>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549300UOX05QGUJJ5707</t>
  </si>
  <si>
    <t>Stadshypotek BOC 190322</t>
  </si>
  <si>
    <t>SE0011844232</t>
  </si>
  <si>
    <t>STADSHYP/ZERO MBS 20190322</t>
  </si>
  <si>
    <t>DYZXXR</t>
  </si>
  <si>
    <t xml:space="preserve">SHYB BOC 190322 </t>
  </si>
  <si>
    <t xml:space="preserve">SHYB_BOC_190322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</si>
</sst>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S22" sqref="S22"/>
    </sheetView>
  </sheetViews>
  <sheetFormatPr defaultColWidth="9.140625" defaultRowHeight="12.75"/>
  <cols>
    <col min="1" max="1" width="27.7109375" style="55" customWidth="1"/>
    <col min="2" max="2" width="34" style="55" customWidth="1"/>
    <col min="3" max="3" width="34.7109375" style="55" customWidth="1"/>
    <col min="4" max="4" width="20.140625" style="55" customWidth="1"/>
    <col min="5" max="5" width="33.140625" style="55"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8.140625" style="55" bestFit="1"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2458</v>
      </c>
      <c r="C2" s="64" t="s">
        <v>519</v>
      </c>
      <c r="D2" s="64" t="s">
        <v>434</v>
      </c>
      <c r="E2" s="65" t="s">
        <v>34</v>
      </c>
      <c r="F2" s="64" t="s">
        <v>319</v>
      </c>
      <c r="G2" s="4">
        <v>43395</v>
      </c>
      <c r="H2" s="64" t="s">
        <v>2733</v>
      </c>
      <c r="I2" s="95" t="str">
        <f>IF(C2="-","",VLOOKUP(C2,CouponBondIssuersTable,2,0))</f>
        <v>SHYP</v>
      </c>
      <c r="J2" s="95" t="str">
        <f>IF(D2="-","",IFERROR(VLOOKUP(D2,CouponLeadManagersTable,2,0),""))</f>
        <v>SHB</v>
      </c>
      <c r="K2" s="95" t="str">
        <f>IF(D2="-","",IFERROR(VLOOKUP(D2,CouponLeadManagersTable,3,0),""))</f>
        <v>ST</v>
      </c>
      <c r="L2" s="64" t="s">
        <v>2446</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2738</v>
      </c>
      <c r="B7" s="83" t="s">
        <v>2734</v>
      </c>
      <c r="C7" s="64"/>
      <c r="D7" s="64" t="s">
        <v>2735</v>
      </c>
      <c r="E7" s="64" t="s">
        <v>2736</v>
      </c>
      <c r="F7" s="64" t="s">
        <v>2737</v>
      </c>
      <c r="G7" s="65">
        <v>1000000</v>
      </c>
      <c r="H7" s="64" t="s">
        <v>34</v>
      </c>
      <c r="I7" s="64" t="s">
        <v>327</v>
      </c>
      <c r="J7" s="64"/>
      <c r="K7" s="84"/>
      <c r="L7" s="64">
        <v>0</v>
      </c>
      <c r="M7" s="4"/>
      <c r="N7" s="4">
        <v>43546</v>
      </c>
      <c r="O7" s="4" t="s">
        <v>1082</v>
      </c>
      <c r="P7" s="51"/>
      <c r="Q7" s="65">
        <v>5000000000</v>
      </c>
      <c r="R7" s="4">
        <v>43395</v>
      </c>
      <c r="S7" s="4"/>
      <c r="T7" s="4">
        <v>43546</v>
      </c>
      <c r="U7" s="4">
        <v>43546</v>
      </c>
      <c r="V7" s="85" t="s">
        <v>2739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2018-10-19T12:29:48Z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