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5200" windowHeight="1413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<sst xmlns="http://schemas.openxmlformats.org/spreadsheetml/2006/main" count="4247" uniqueCount="2740">
  <si>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</si>
  <si>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</si>
  <si>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</si>
  <si>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</si>
  <si>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</si>
  <si>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</si>
  <si>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</si>
  <si>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</si>
  <si>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</si>
  <si>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</si>
  <si>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</si>
  <si>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</si>
  <si>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</si>
  <si>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</si>
  <si>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</si>
  <si>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</si>
  <si>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</si>
  <si>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</si>
  <si>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</si>
  <si>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</si>
  <si>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</si>
  <si>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</si>
  <si>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</si>
  <si>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</si>
  <si>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</si>
  <si>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</si>
  <si>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</si>
  <si>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</si>
  <si>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</si>
  <si>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</si>
  <si>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</si>
  <si>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</si>
  <si>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</si>
  <si>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</si>
  <si>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</si>
  <si>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</si>
  <si>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</si>
  <si>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</si>
  <si>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</si>
  <si>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</si>
  <si>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</si>
  <si>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</si>
  <si>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</si>
  <si>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</si>
  <si>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</si>
  <si>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</si>
  <si>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</si>
  <si>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</si>
  <si>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</si>
  <si>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</si>
  <si>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</si>
  <si>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</si>
  <si>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</si>
  <si>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</si>
  <si>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</si>
  <si>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</si>
  <si>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</si>
  <si>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</si>
  <si>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</si>
  <si>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</si>
  <si>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</si>
  <si>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</si>
  <si>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</si>
  <si>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</si>
  <si>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</si>
  <si>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</si>
  <si>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</si>
  <si>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</si>
  <si>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</si>
  <si>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</si>
  <si>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</si>
  <si>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</si>
  <si>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</si>
  <si>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</si>
  <si>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</si>
  <si>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</si>
  <si>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</si>
  <si>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</si>
  <si>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</si>
  <si>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</si>
  <si>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</si>
  <si>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</si>
  <si>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</si>
  <si>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</si>
  <si>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</si>
  <si>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</si>
  <si>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</si>
  <si>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</si>
  <si>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</si>
  <si>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</si>
  <si>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</si>
  <si>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</si>
  <si>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</si>
  <si>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</si>
  <si>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</si>
  <si>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</si>
  <si>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</si>
  <si>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</si>
  <si>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</si>
  <si>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</si>
  <si>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</si>
  <si>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</si>
  <si>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</si>
  <si>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</si>
  <si>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</si>
  <si>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</si>
  <si>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</si>
  <si>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</si>
  <si>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</si>
  <si>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</si>
  <si>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</si>
  <si>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</si>
  <si>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</si>
  <si>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</si>
  <si>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</si>
  <si>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</si>
  <si>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</si>
  <si>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</si>
  <si>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</si>
  <si>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</si>
  <si>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</si>
  <si>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</si>
  <si>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</si>
  <si>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</si>
  <si>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</si>
  <si>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</si>
  <si>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</si>
  <si>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</si>
  <si>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</si>
  <si>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</si>
  <si>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</si>
  <si>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</si>
  <si>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</si>
  <si>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</si>
  <si>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</si>
  <si>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</si>
  <si>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</si>
  <si>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</si>
  <si>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</si>
  <si>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</si>
  <si>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</si>
  <si>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</si>
  <si>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</si>
  <si>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</si>
  <si>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</si>
  <si>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</si>
  <si>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</si>
  <si>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</si>
  <si>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</si>
  <si>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</si>
  <si>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</si>
  <si>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</si>
  <si>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</si>
  <si>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</si>
  <si>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</si>
  <si>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</si>
  <si>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</si>
  <si>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</si>
  <si>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</si>
  <si>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</si>
  <si>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</si>
  <si>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</si>
  <si>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</si>
  <si>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</si>
  <si>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</si>
  <si>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</si>
  <si>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</si>
  <si>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</si>
  <si>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</si>
  <si>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</si>
  <si>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</si>
  <si>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</si>
  <si>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</si>
  <si>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</si>
  <si>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</si>
  <si>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</si>
  <si>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</si>
  <si>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</si>
  <si>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</si>
  <si>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</si>
  <si>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</si>
  <si>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</si>
  <si>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</si>
  <si>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</si>
  <si>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</si>
  <si>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</si>
  <si>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</si>
  <si>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</si>
  <si>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</si>
  <si>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</si>
  <si>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</si>
  <si>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</si>
  <si>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</si>
  <si>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</si>
  <si>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</si>
  <si>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</si>
  <si>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</si>
  <si>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</si>
  <si>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</si>
  <si>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</si>
  <si>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</si>
  <si>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</si>
  <si>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</si>
  <si>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</si>
  <si>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</si>
  <si>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</si>
  <si>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</si>
  <si>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</si>
  <si>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</si>
  <si>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</si>
  <si>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</si>
  <si>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</si>
  <si>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</si>
  <si>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</si>
  <si>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</si>
  <si>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</si>
  <si>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</si>
  <si>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</si>
  <si>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</si>
  <si>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</si>
  <si>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</si>
  <si>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</si>
  <si>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</si>
  <si>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</si>
  <si>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</si>
  <si>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</si>
  <si>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</si>
  <si>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</si>
  <si>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</si>
  <si>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</si>
  <si>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</si>
  <si>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</si>
  <si>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</si>
  <si>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</si>
  <si>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</si>
  <si>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</si>
  <si>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</si>
  <si>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</si>
  <si>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</si>
  <si>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</si>
  <si>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</si>
  <si>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</si>
  <si>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</si>
  <si>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</si>
  <si>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</si>
  <si>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</si>
  <si>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</si>
  <si>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</si>
  <si>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</si>
  <si>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</si>
  <si>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</si>
  <si>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</si>
  <si>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</si>
  <si>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</si>
  <si>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</si>
  <si>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</si>
  <si>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</si>
  <si>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</si>
  <si>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</si>
  <si>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</si>
  <si>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</si>
  <si>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</si>
  <si>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</si>
  <si>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</si>
  <si>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</si>
  <si>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</si>
  <si>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</si>
  <si>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</si>
  <si>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</si>
  <si>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</si>
  <si>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</si>
  <si>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</si>
  <si>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</si>
  <si>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</si>
  <si>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</si>
  <si>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</si>
  <si>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</si>
  <si>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</si>
  <si>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</si>
  <si>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</si>
  <si>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</si>
  <si>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</si>
  <si>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</si>
  <si>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</si>
  <si>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</si>
  <si>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</si>
  <si>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</si>
  <si>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</si>
  <si>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</si>
  <si>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</si>
  <si>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</si>
  <si>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</si>
  <si>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</si>
  <si>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</si>
  <si>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</si>
  <si>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</si>
  <si>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</si>
  <si>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</si>
  <si>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</si>
  <si>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</si>
  <si>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</si>
  <si>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</si>
  <si>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</si>
  <si>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</si>
  <si>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</si>
  <si>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</si>
  <si>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</si>
  <si>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</si>
  <si>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</si>
  <si>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</si>
  <si>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</si>
  <si>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</si>
  <si>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</si>
  <si>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</si>
  <si>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</si>
  <si>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</si>
  <si>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</si>
  <si>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</si>
  <si>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</si>
  <si>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</si>
  <si>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</si>
  <si>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</si>
  <si>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</si>
  <si>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</si>
  <si>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</si>
  <si>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</si>
  <si>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</si>
  <si>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</si>
  <si>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</si>
  <si>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</si>
  <si>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</si>
  <si>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</si>
  <si>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</si>
  <si>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</si>
  <si>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</si>
  <si>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</si>
  <si>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</si>
  <si>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</si>
  <si>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</si>
  <si>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</si>
  <si>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</si>
  <si>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</si>
  <si>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</si>
  <si>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</si>
  <si>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</si>
  <si>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</si>
  <si>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</si>
  <si>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</si>
  <si>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</si>
  <si>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</si>
  <si>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</si>
  <si>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</si>
  <si>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</si>
  <si>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</si>
  <si>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</si>
  <si>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</si>
  <si>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</si>
  <si>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</si>
  <si>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</si>
  <si>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</si>
  <si>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</si>
  <si>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</si>
  <si>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</si>
  <si>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</si>
  <si>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</si>
  <si>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</si>
  <si>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</si>
  <si>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</si>
  <si>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</si>
  <si>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</si>
  <si>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</si>
  <si>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</si>
  <si>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</si>
  <si>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</si>
  <si>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</si>
  <si>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</si>
  <si>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</si>
  <si>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</si>
  <si>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</si>
  <si>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</si>
  <si>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</si>
  <si>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</si>
  <si>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</si>
  <si>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</si>
  <si>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</si>
  <si>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</si>
  <si>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</si>
  <si>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</si>
  <si>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</si>
  <si>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</si>
  <si>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</si>
  <si>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</si>
  <si>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</si>
  <si>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</si>
  <si>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</si>
  <si>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</si>
  <si>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</si>
  <si>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</si>
  <si>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</si>
  <si>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</si>
  <si>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</si>
  <si>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</si>
  <si>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</si>
  <si>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</si>
  <si>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</si>
  <si>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</si>
  <si>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</si>
  <si>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</si>
  <si>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</si>
  <si>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</si>
  <si>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</si>
  <si>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</si>
  <si>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</si>
  <si>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</si>
  <si>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</si>
  <si>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</si>
  <si>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</si>
  <si>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</si>
  <si>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</si>
  <si>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</si>
  <si>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</si>
  <si>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</si>
  <si>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</si>
  <si>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</si>
  <si>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</si>
  <si>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</si>
  <si>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</si>
  <si>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</si>
  <si>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</si>
  <si>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</si>
  <si>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</si>
  <si>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</si>
  <si>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</si>
  <si>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</si>
  <si>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</si>
  <si>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</si>
  <si>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</si>
  <si>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</si>
  <si>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</si>
  <si>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</si>
  <si>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</si>
  <si>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</si>
  <si>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</si>
  <si>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</si>
  <si>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</si>
  <si>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</si>
  <si>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</si>
  <si>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</si>
  <si>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</si>
  <si>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</si>
  <si>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</si>
  <si>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</si>
  <si>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</si>
  <si>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</si>
  <si>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</si>
  <si>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</si>
  <si>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</si>
  <si>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</si>
  <si>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</si>
  <si>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</si>
  <si>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</si>
  <si>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</si>
  <si>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</si>
  <si>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</si>
  <si>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</si>
  <si>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</si>
  <si>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</si>
  <si>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</si>
  <si>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</si>
  <si>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</si>
  <si>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</si>
  <si>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</si>
  <si>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</si>
  <si>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</si>
  <si>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</si>
  <si>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</si>
  <si>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</si>
  <si>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</si>
  <si>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</si>
  <si>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</si>
  <si>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</si>
  <si>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</si>
  <si>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</si>
  <si>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</si>
  <si>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</si>
  <si>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</si>
  <si>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</si>
  <si>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</si>
  <si>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</si>
  <si>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</si>
  <si>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</si>
  <si>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</si>
  <si>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</si>
  <si>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</si>
  <si>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</si>
  <si>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</si>
  <si>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</si>
  <si>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</si>
  <si>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</si>
  <si>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</si>
  <si>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</si>
  <si>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</si>
  <si>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</si>
  <si>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</si>
  <si>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</si>
  <si>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</si>
  <si>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</si>
  <si>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</si>
  <si>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</si>
  <si>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</si>
  <si>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</si>
  <si>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</si>
  <si>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</si>
  <si>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</si>
  <si>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</si>
  <si>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</si>
  <si>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</si>
  <si>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</si>
  <si>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</si>
  <si>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</si>
  <si>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</si>
  <si>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</si>
  <si>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</si>
  <si>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</si>
  <si>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</si>
  <si>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</si>
  <si>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</si>
  <si>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</si>
  <si>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</si>
  <si>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</si>
  <si>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</si>
  <si>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</si>
  <si>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</si>
  <si>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</si>
  <si>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</si>
  <si>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</si>
  <si>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</si>
  <si>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</si>
  <si>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</si>
  <si>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</si>
  <si>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</si>
  <si>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</si>
  <si>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</si>
  <si>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</si>
  <si>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</si>
  <si>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</si>
  <si>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</si>
  <si>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</si>
  <si>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</si>
  <si>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</si>
  <si>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</si>
  <si>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</si>
  <si>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</si>
  <si>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</si>
  <si>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</si>
  <si>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</si>
  <si>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</si>
  <si>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</si>
  <si>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</si>
  <si>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</si>
  <si>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</si>
  <si>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</si>
  <si>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</si>
  <si>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</si>
  <si>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</si>
  <si>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</si>
  <si>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</si>
  <si>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</si>
  <si>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</si>
  <si>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</si>
  <si>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</si>
  <si>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</si>
  <si>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</si>
  <si>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</si>
  <si>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</si>
  <si>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</si>
  <si>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</si>
  <si>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</si>
  <si>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</si>
  <si>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</si>
  <si>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</si>
  <si>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</si>
  <si>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</si>
  <si>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</si>
  <si>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</si>
  <si>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</si>
  <si>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</si>
  <si>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</si>
  <si>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</si>
  <si>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</si>
  <si>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</si>
  <si>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</si>
  <si>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</si>
  <si>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</si>
  <si>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</si>
  <si>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</si>
  <si>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</si>
  <si>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</si>
  <si>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</si>
  <si>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</si>
  <si>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</si>
  <si>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</si>
  <si>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</si>
  <si>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</si>
  <si>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</si>
  <si>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</si>
  <si>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</si>
  <si>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</si>
  <si>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</si>
  <si>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</si>
  <si>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</si>
  <si>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</si>
  <si>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</si>
  <si>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</si>
  <si>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</si>
  <si>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</si>
  <si>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</si>
  <si>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</si>
  <si>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</si>
  <si>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</si>
  <si>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</si>
  <si>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</si>
  <si>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</si>
  <si>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</si>
  <si>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</si>
  <si>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</si>
  <si>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</si>
  <si>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</si>
  <si>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</si>
  <si>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</si>
  <si>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</si>
  <si>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</si>
  <si>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</si>
  <si>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</si>
  <si>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</si>
  <si>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</si>
  <si>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</si>
  <si>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</si>
  <si>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</si>
  <si>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</si>
  <si>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</si>
  <si>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</si>
  <si>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</si>
  <si>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</si>
  <si>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</si>
  <si>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</si>
  <si>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</si>
  <si>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</si>
  <si>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</si>
  <si>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</si>
  <si>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</si>
  <si>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</si>
  <si>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</si>
  <si>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</si>
  <si>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</si>
  <si>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</si>
  <si>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</si>
  <si>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</si>
  <si>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</si>
  <si>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</si>
  <si>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</si>
  <si>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</si>
  <si>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</si>
  <si>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</si>
  <si>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</si>
  <si>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</si>
  <si>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</si>
  <si>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</si>
  <si>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</si>
  <si>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</si>
  <si>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</si>
  <si>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</si>
  <si>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</si>
  <si>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</si>
  <si>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</si>
  <si>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</si>
  <si>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</si>
  <si>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</si>
  <si>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</si>
  <si>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</si>
  <si>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</si>
  <si>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</si>
  <si>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</si>
  <si>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</si>
  <si>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</si>
  <si>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</si>
  <si>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</si>
  <si>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</si>
  <si>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</si>
  <si>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</si>
  <si>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</si>
  <si>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</si>
  <si>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</si>
  <si>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</si>
  <si>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</si>
  <si>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</si>
  <si>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</si>
  <si>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</si>
  <si>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</si>
  <si>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</si>
  <si>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</si>
  <si>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</si>
  <si>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</si>
  <si>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</si>
  <si>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</si>
  <si>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</si>
  <si>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</si>
  <si>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</si>
  <si>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</si>
  <si>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</si>
  <si>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</si>
  <si>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</si>
  <si>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</si>
  <si>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</si>
  <si>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</si>
  <si>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</si>
  <si>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</si>
  <si>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</si>
  <si>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</si>
  <si>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</si>
  <si>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</si>
  <si>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</si>
  <si>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</si>
  <si>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</si>
  <si>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</si>
  <si>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</si>
  <si>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</si>
  <si>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</si>
  <si>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</si>
  <si>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</si>
  <si>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</si>
  <si>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</si>
  <si>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</si>
  <si>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</si>
  <si>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</si>
  <si>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</si>
  <si>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</si>
  <si>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</si>
  <si>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</si>
  <si>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</si>
  <si>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</si>
  <si>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</si>
  <si>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</si>
  <si>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</si>
  <si>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</si>
  <si>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</si>
  <si>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</si>
  <si>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</si>
  <si>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</si>
  <si>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</si>
  <si>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</si>
  <si>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</si>
  <si>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</si>
  <si>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</si>
  <si>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</si>
  <si>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</si>
  <si>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</si>
  <si>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</si>
  <si>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</si>
  <si>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</si>
  <si>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</si>
  <si>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</si>
  <si>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</si>
  <si>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</si>
  <si>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</si>
  <si>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</si>
  <si>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</si>
  <si>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</si>
  <si>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</si>
  <si>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</si>
  <si>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</si>
  <si>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</si>
  <si>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</si>
  <si>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</si>
  <si>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</si>
  <si>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</si>
  <si>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</si>
  <si>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</si>
  <si>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</si>
  <si>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</si>
  <si>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</si>
  <si>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</si>
  <si>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</si>
  <si>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</si>
  <si>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</si>
  <si>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</si>
  <si>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</si>
  <si>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</si>
  <si>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</si>
  <si>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</si>
  <si>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</si>
  <si>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</si>
  <si>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</si>
  <si>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</si>
  <si>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</si>
  <si>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</si>
  <si>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</si>
  <si>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</si>
  <si>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</si>
  <si>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</si>
  <si>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</si>
  <si>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</si>
  <si>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</si>
  <si>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</si>
  <si>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</si>
  <si>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</si>
  <si>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</si>
  <si>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</si>
  <si>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</si>
  <si>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</si>
  <si>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</si>
  <si>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</si>
  <si>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</si>
  <si>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</si>
  <si>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</si>
  <si>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</si>
  <si>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</si>
  <si>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</si>
  <si>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</si>
  <si>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</si>
  <si>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</si>
  <si>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</si>
  <si>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</si>
  <si>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</si>
  <si>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</si>
  <si>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</si>
  <si>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</si>
  <si>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</si>
  <si>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</si>
  <si>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</si>
  <si>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</si>
  <si>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</si>
  <si>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</si>
  <si>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</si>
  <si>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</si>
  <si>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</si>
  <si>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</si>
  <si>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</si>
  <si>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</si>
  <si>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</si>
  <si>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</si>
  <si>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</si>
  <si>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</si>
  <si>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</si>
  <si>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</si>
  <si>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</si>
  <si>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</si>
  <si>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</si>
  <si>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</si>
  <si>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</si>
  <si>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</si>
  <si>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</si>
  <si>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</si>
  <si>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</si>
  <si>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</si>
  <si>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</si>
  <si>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</si>
  <si>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</si>
  <si>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</si>
  <si>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</si>
  <si>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</si>
  <si>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</si>
  <si>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</si>
  <si>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</si>
  <si>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</si>
  <si>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</si>
  <si>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</si>
  <si>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</si>
  <si>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</si>
  <si>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</si>
  <si>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</si>
  <si>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</si>
  <si>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</si>
  <si>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</si>
  <si>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</si>
  <si>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</si>
  <si>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</si>
  <si>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</si>
  <si>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</si>
  <si>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</si>
  <si>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</si>
  <si>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</si>
  <si>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</si>
  <si>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</si>
  <si>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</si>
  <si>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</si>
  <si>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</si>
  <si>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</si>
  <si>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</si>
  <si>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</si>
  <si>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</si>
  <si>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</si>
  <si>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</si>
  <si>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</si>
  <si>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</si>
  <si>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</si>
  <si>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</si>
  <si>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</si>
  <si>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</si>
  <si>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</si>
  <si>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</si>
  <si>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</si>
  <si>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</si>
  <si>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</si>
  <si>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</si>
  <si>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</si>
  <si>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</si>
  <si>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</si>
  <si>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</si>
  <si>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</si>
  <si>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</si>
  <si>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</si>
  <si>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</si>
  <si>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</si>
  <si>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</si>
  <si>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</si>
  <si>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</si>
  <si>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</si>
  <si>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</si>
  <si>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</si>
  <si>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</si>
  <si>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</si>
  <si>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</si>
  <si>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</si>
  <si>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</si>
  <si>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</si>
  <si>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</si>
  <si>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</si>
  <si>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</si>
  <si>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</si>
  <si>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</si>
  <si>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</si>
  <si>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</si>
  <si>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</si>
  <si>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</si>
  <si>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</si>
  <si>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</si>
  <si>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</si>
  <si>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</si>
  <si>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</si>
  <si>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</si>
  <si>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</si>
  <si>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</si>
  <si>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</si>
  <si>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</si>
  <si>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</si>
  <si>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</si>
  <si>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</si>
  <si>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</si>
  <si>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</si>
  <si>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</si>
  <si>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</si>
  <si>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</si>
  <si>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</si>
  <si>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</si>
  <si>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</si>
  <si>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</si>
  <si>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</si>
  <si>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</si>
  <si>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</si>
  <si>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</si>
  <si>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</si>
  <si>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</si>
  <si>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</si>
  <si>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</si>
  <si>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</si>
  <si>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</si>
  <si>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</si>
  <si>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</si>
  <si>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</si>
  <si>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</si>
  <si>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</si>
  <si>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</si>
  <si>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</si>
  <si>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</si>
  <si>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</si>
  <si>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</si>
  <si>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</si>
  <si>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</si>
  <si>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</si>
  <si>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</si>
  <si>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</si>
  <si>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</si>
  <si>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</si>
  <si>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</si>
  <si>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</si>
  <si>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</si>
  <si>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</si>
  <si>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</si>
  <si>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</si>
  <si>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</si>
  <si>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</si>
  <si>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</si>
  <si>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</si>
  <si>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</si>
  <si>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</si>
  <si>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</si>
  <si>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</si>
  <si>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</si>
  <si>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</si>
  <si>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</si>
  <si>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</si>
  <si>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</si>
  <si>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</si>
  <si>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</si>
  <si>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</si>
  <si>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</si>
  <si>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</si>
  <si>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</si>
  <si>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</si>
  <si>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</si>
  <si>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</si>
  <si>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</si>
  <si>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</si>
  <si>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</si>
  <si>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</si>
  <si>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</si>
  <si>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</si>
  <si>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</si>
  <si>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</si>
  <si>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</si>
  <si>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</si>
  <si>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</si>
  <si>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</si>
  <si>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</si>
  <si>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</si>
  <si>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</si>
  <si>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</si>
  <si>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</si>
  <si>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</si>
  <si>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</si>
  <si>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</si>
  <si>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</si>
  <si>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</si>
  <si>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</si>
  <si>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</si>
  <si>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</si>
  <si>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</si>
  <si>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</si>
  <si>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</si>
  <si>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</si>
  <si>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</si>
  <si>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</si>
  <si>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</si>
  <si>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</si>
  <si>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</si>
  <si>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</si>
  <si>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</si>
  <si>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</si>
  <si>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</si>
  <si>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</si>
  <si>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</si>
  <si>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</si>
  <si>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</si>
  <si>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</si>
  <si>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</si>
  <si>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</si>
  <si>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</si>
  <si>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</si>
  <si>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</si>
  <si>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</si>
  <si>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</si>
  <si>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</si>
  <si>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</si>
  <si>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</si>
  <si>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</si>
  <si>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</si>
  <si>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</si>
  <si>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</si>
  <si>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</si>
  <si>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</si>
  <si>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</si>
  <si>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</si>
  <si>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</si>
  <si>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</si>
  <si>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</si>
  <si>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</si>
  <si>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</si>
  <si>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</si>
  <si>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</si>
  <si>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</si>
  <si>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</si>
  <si>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</si>
  <si>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</si>
  <si>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</si>
  <si>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</si>
  <si>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</si>
  <si>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</si>
  <si>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</si>
  <si>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</si>
  <si>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</si>
  <si>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</si>
  <si>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</si>
  <si>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</si>
  <si>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</si>
  <si>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</si>
  <si>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</si>
  <si>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</si>
  <si>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</si>
  <si>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</si>
  <si>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</si>
  <si>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</si>
  <si>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</si>
  <si>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</si>
  <si>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</si>
  <si>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</si>
  <si>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</si>
  <si>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</si>
  <si>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</si>
  <si>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</si>
  <si>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</si>
  <si>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</si>
  <si>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</si>
  <si>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</si>
  <si>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</si>
  <si>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</si>
  <si>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</si>
  <si>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</si>
  <si>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</si>
  <si>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</si>
  <si>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</si>
  <si>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</si>
  <si>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</si>
  <si>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</si>
  <si>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</si>
  <si>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</si>
  <si>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</si>
  <si>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</si>
  <si>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</si>
  <si>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</si>
  <si>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</si>
  <si>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</si>
  <si>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</si>
  <si>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</si>
  <si>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</si>
  <si>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</si>
  <si>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</si>
  <si>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</si>
  <si>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</si>
  <si>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</si>
  <si>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</si>
  <si>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</si>
  <si>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</si>
  <si>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</si>
  <si>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</si>
  <si>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</si>
  <si>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</si>
  <si>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</si>
  <si>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</si>
  <si>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</si>
  <si>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</si>
  <si>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</si>
  <si>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</si>
  <si>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</si>
  <si>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</si>
  <si>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</si>
  <si>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</si>
  <si>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</si>
  <si>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</si>
  <si>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</si>
  <si>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</si>
  <si>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</si>
  <si>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</si>
  <si>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</si>
  <si>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</si>
  <si>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</si>
  <si>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</si>
  <si>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</si>
  <si>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</si>
  <si>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</si>
  <si>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</si>
  <si>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</si>
  <si>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</si>
  <si>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</si>
  <si>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</si>
  <si>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</si>
  <si>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</si>
  <si>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</si>
  <si>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</si>
  <si>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</si>
  <si>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</si>
  <si>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</si>
  <si>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</si>
  <si>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</si>
  <si>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</si>
  <si>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</si>
  <si>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</si>
  <si>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</si>
  <si>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</si>
  <si>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</si>
  <si>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</si>
  <si>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</si>
  <si>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</si>
  <si>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</si>
  <si>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</si>
  <si>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</si>
  <si>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</si>
  <si>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</si>
  <si>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</si>
  <si>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</si>
  <si>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</si>
  <si>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</si>
  <si>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</si>
  <si>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</si>
  <si>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</si>
  <si>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</si>
  <si>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</si>
  <si>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</si>
  <si>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</si>
  <si>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</si>
  <si>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</si>
  <si>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</si>
  <si>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</si>
  <si>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</si>
  <si>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</si>
  <si>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</si>
  <si>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</si>
  <si>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</si>
  <si>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</si>
  <si>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</si>
  <si>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</si>
  <si>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</si>
  <si>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</si>
  <si>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</si>
  <si>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</si>
  <si>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</si>
  <si>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</si>
  <si>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</si>
  <si>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</si>
  <si>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</si>
  <si>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</si>
  <si>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</si>
  <si>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</si>
  <si>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</si>
  <si>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</si>
  <si>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</si>
  <si>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</si>
  <si>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</si>
  <si>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</si>
  <si>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</si>
  <si>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</si>
  <si>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</si>
  <si>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</si>
  <si>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</si>
  <si>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</si>
  <si>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</si>
  <si>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</si>
  <si>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</si>
  <si>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</si>
  <si>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</si>
  <si>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</si>
  <si>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</si>
  <si>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</si>
  <si>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</si>
  <si>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</si>
  <si>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</si>
  <si>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</si>
  <si>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</si>
  <si>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</si>
  <si>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</si>
  <si>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</si>
  <si>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</si>
  <si>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</si>
  <si>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</si>
  <si>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</si>
  <si>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</si>
  <si>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</si>
  <si>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</si>
  <si>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</si>
  <si>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</si>
  <si>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</si>
  <si>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</si>
  <si>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</si>
  <si>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</si>
  <si>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</si>
  <si>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</si>
  <si>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</si>
  <si>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</si>
  <si>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</si>
  <si>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</si>
  <si>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</si>
  <si>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</si>
  <si>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</si>
  <si>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</si>
  <si>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</si>
  <si>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</si>
  <si>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</si>
  <si>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</si>
  <si>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</si>
  <si>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</si>
  <si>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</si>
  <si>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</si>
  <si>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</si>
  <si>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</si>
  <si>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</si>
  <si>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</si>
  <si>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</si>
  <si>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</si>
  <si>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</si>
  <si>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</si>
  <si>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</si>
  <si>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</si>
  <si>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</si>
  <si>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</si>
  <si>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</si>
  <si>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</si>
  <si>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</si>
  <si>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</si>
  <si>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</si>
  <si>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</si>
  <si>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</si>
  <si>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</si>
  <si>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</si>
  <si>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</si>
  <si>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</si>
  <si>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</si>
  <si>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</si>
  <si>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</si>
  <si>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</si>
  <si>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</si>
  <si>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</si>
  <si>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</si>
  <si>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</si>
  <si>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</si>
  <si>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</si>
  <si>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</si>
  <si>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</si>
  <si>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</si>
  <si>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</si>
  <si>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</si>
  <si>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</si>
  <si>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</si>
  <si>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</si>
  <si>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</si>
  <si>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</si>
  <si>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</si>
  <si>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</si>
  <si>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</si>
  <si>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</si>
  <si>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</si>
  <si>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</si>
  <si>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</si>
  <si>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</si>
  <si>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</si>
  <si>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</si>
  <si>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</si>
  <si>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</si>
  <si>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</si>
  <si>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</si>
  <si>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</si>
  <si>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</si>
  <si>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</si>
  <si>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</si>
  <si>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</si>
  <si>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</si>
  <si>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</si>
  <si>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</si>
  <si>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</si>
  <si>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</si>
  <si>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</si>
  <si>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</si>
  <si>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</si>
  <si>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</si>
  <si>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</si>
  <si>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</si>
  <si>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</si>
  <si>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</si>
  <si>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</si>
  <si>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</si>
  <si>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</si>
  <si>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</si>
  <si>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</si>
  <si>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</si>
  <si>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</si>
  <si>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</si>
  <si>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</si>
  <si>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</si>
  <si>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</si>
  <si>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</si>
  <si>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</si>
  <si>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</si>
  <si>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</si>
  <si>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</si>
  <si>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</si>
  <si>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</si>
  <si>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</si>
  <si>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</si>
  <si>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</si>
  <si>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</si>
  <si>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</si>
  <si>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</si>
  <si>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</si>
  <si>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</si>
  <si>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</si>
  <si>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</si>
  <si>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</si>
  <si>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</si>
  <si>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</si>
  <si>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</si>
  <si>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</si>
  <si>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</si>
  <si>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</si>
  <si>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</si>
  <si>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</si>
  <si>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</si>
  <si>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</si>
  <si>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</si>
  <si>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</si>
  <si>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</si>
  <si>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</si>
  <si>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</si>
  <si>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</si>
  <si>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</si>
  <si>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</si>
  <si>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</si>
  <si>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</si>
  <si>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</si>
  <si>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</si>
  <si>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</si>
  <si>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</si>
  <si>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</si>
  <si>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</si>
  <si>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</si>
  <si>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</si>
  <si>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</si>
  <si>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</si>
  <si>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</si>
  <si>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</si>
  <si>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</si>
  <si>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</si>
  <si>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</si>
  <si>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</si>
  <si>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</si>
  <si>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</si>
  <si>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</si>
  <si>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</si>
  <si>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</si>
  <si>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</si>
  <si>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</si>
  <si>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</si>
  <si>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</si>
  <si>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</si>
  <si>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</si>
  <si>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</si>
  <si>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</si>
  <si>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</si>
  <si>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</si>
  <si>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</si>
  <si>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</si>
  <si>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</si>
  <si>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</si>
  <si>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</si>
  <si>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</si>
  <si>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</si>
  <si>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</si>
  <si>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</si>
  <si>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</si>
  <si>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</si>
  <si>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</si>
  <si>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</si>
  <si>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</si>
  <si>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</si>
  <si>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</si>
  <si>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</si>
  <si>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</si>
  <si>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</si>
  <si>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</si>
  <si>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</si>
  <si>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</si>
  <si>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</si>
  <si>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</si>
  <si>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</si>
  <si>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</si>
  <si>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</si>
  <si>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</si>
  <si>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</si>
  <si>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</si>
  <si>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</si>
  <si>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</si>
  <si>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</si>
  <si>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</si>
  <si>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</si>
  <si>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</si>
  <si>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</si>
  <si>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</si>
  <si>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</si>
  <si>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</si>
  <si>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</si>
  <si>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</si>
  <si>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</si>
  <si>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</si>
  <si>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</si>
  <si>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</si>
  <si>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</si>
  <si>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</si>
  <si>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</si>
  <si>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</si>
  <si>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</si>
  <si>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</si>
  <si>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</si>
  <si>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</si>
  <si>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</si>
  <si>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</si>
  <si>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</si>
  <si>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</si>
  <si>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</si>
  <si>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</si>
  <si>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</si>
  <si>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</si>
  <si>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</si>
  <si>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</si>
  <si>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</si>
  <si>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</si>
  <si>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</si>
  <si>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</si>
  <si>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</si>
  <si>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</si>
  <si>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</si>
  <si>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</si>
  <si>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</si>
  <si>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</si>
  <si>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</si>
  <si>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</si>
  <si>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</si>
  <si>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</si>
  <si>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</si>
  <si>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</si>
  <si>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</si>
  <si>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</si>
  <si>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</si>
  <si>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</si>
  <si>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</si>
  <si>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</si>
  <si>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</si>
  <si>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</si>
  <si>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</si>
  <si>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</si>
  <si>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</si>
  <si>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</si>
  <si>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</si>
  <si>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</si>
  <si>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</si>
  <si>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</si>
  <si>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</si>
  <si>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</si>
  <si>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</si>
  <si>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</si>
  <si>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</si>
  <si>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</si>
  <si>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</si>
  <si>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</si>
  <si>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</si>
  <si>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</si>
  <si>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</si>
  <si>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</si>
  <si>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</si>
  <si>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</si>
  <si>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</si>
  <si>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</si>
  <si>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</si>
  <si>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</si>
  <si>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</si>
  <si>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</si>
  <si>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</si>
  <si>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</si>
  <si>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</si>
  <si>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</si>
  <si>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</si>
  <si>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</si>
  <si>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</si>
  <si>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</si>
  <si>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</si>
  <si>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</si>
  <si>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</si>
  <si>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</si>
  <si>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</si>
  <si>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</si>
  <si>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</si>
  <si>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</si>
  <si>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</si>
  <si>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</si>
  <si>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</si>
  <si>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</si>
  <si>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</si>
  <si>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</si>
  <si>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</si>
  <si>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</si>
  <si>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</si>
  <si>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</si>
  <si>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</si>
  <si>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</si>
  <si>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</si>
  <si>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</si>
  <si>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</si>
  <si>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</si>
  <si>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</si>
  <si>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</si>
  <si>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</si>
  <si>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</si>
  <si>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</si>
  <si>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</si>
  <si>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</si>
  <si>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</si>
  <si>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</si>
  <si>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</si>
  <si>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</si>
  <si>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</si>
  <si>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</si>
  <si>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</si>
  <si>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</si>
  <si>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</si>
  <si>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</si>
  <si>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</si>
  <si>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</si>
  <si>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</si>
  <si>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</si>
  <si>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</si>
  <si>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</si>
  <si>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</si>
  <si>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</si>
  <si>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</si>
  <si>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</si>
  <si>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</si>
  <si>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</si>
  <si>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</si>
  <si>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</si>
  <si>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</si>
  <si>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</si>
  <si>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</si>
  <si>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</si>
  <si>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</si>
  <si>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</si>
  <si>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</si>
  <si>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</si>
  <si>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</si>
  <si>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</si>
  <si>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</si>
  <si>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</si>
  <si>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</si>
  <si>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</si>
  <si>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</si>
  <si>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</si>
  <si>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</si>
  <si>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</si>
  <si>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</si>
  <si>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</si>
  <si>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</si>
  <si>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</si>
  <si>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</si>
  <si>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</si>
  <si>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</si>
  <si>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</si>
  <si>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</si>
  <si>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</si>
  <si>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</si>
  <si>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</si>
  <si>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</si>
  <si>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</si>
  <si>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</si>
  <si>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</si>
  <si>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</si>
  <si>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</si>
  <si>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</si>
  <si>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</si>
  <si>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</si>
  <si>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</si>
  <si>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</si>
  <si>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</si>
  <si>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</si>
  <si>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</si>
  <si>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</si>
  <si>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</si>
  <si>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</si>
  <si>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</si>
  <si>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</si>
  <si>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</si>
  <si>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</si>
  <si>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</si>
  <si>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</si>
  <si>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</si>
  <si>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</si>
  <si>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</si>
  <si>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</si>
  <si>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</si>
  <si>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</si>
  <si>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</si>
  <si>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</si>
  <si>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</si>
  <si>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</si>
  <si>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</si>
  <si>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</si>
  <si>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</si>
  <si>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</si>
  <si>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</si>
  <si>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</si>
  <si>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</si>
  <si>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</si>
  <si>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</si>
  <si>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</si>
  <si>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</si>
  <si>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</si>
  <si>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</si>
  <si>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</si>
  <si>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</si>
  <si>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</si>
  <si>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</si>
  <si>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</si>
  <si>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</si>
  <si>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</si>
  <si>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</si>
  <si>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</si>
  <si>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</si>
  <si>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</si>
  <si>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</si>
  <si>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</si>
  <si>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</si>
  <si>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</si>
  <si>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</si>
  <si>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</si>
  <si>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</si>
  <si>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</si>
  <si>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</si>
  <si>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</si>
  <si>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</si>
  <si>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</si>
  <si>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</si>
  <si>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</si>
  <si>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</si>
  <si>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</si>
  <si>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</si>
  <si>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</si>
  <si>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</si>
  <si>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</si>
  <si>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</si>
  <si>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</si>
  <si>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</si>
  <si>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</si>
  <si>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</si>
  <si>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</si>
  <si>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</si>
  <si>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</si>
  <si>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</si>
  <si>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</si>
  <si>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</si>
  <si>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</si>
  <si>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</si>
  <si>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</si>
  <si>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</si>
  <si>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</si>
  <si>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</si>
  <si>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</si>
  <si>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</si>
  <si>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</si>
  <si>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</si>
  <si>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</si>
  <si>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</si>
  <si>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</si>
  <si>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</si>
  <si>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</si>
  <si>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</si>
  <si>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</si>
  <si>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</si>
  <si>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</si>
  <si>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</si>
  <si>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</si>
  <si>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</si>
  <si>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</si>
  <si>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</si>
  <si>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</si>
  <si>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</si>
  <si>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</si>
  <si>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</si>
  <si>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</si>
  <si>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</si>
  <si>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</si>
  <si>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</si>
  <si>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</si>
  <si>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</si>
  <si>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</si>
  <si>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</si>
  <si>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</si>
  <si>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</si>
  <si>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</si>
  <si>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</si>
  <si>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</si>
  <si>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</si>
  <si>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</si>
  <si>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</si>
  <si>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</si>
  <si>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</si>
  <si>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</si>
  <si>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</si>
  <si>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</si>
  <si>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</si>
  <si>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</si>
  <si>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</si>
  <si>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</si>
  <si>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</si>
  <si>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</si>
  <si>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</si>
  <si>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</si>
  <si>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</si>
  <si>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</si>
  <si>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</si>
  <si>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</si>
  <si>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</si>
  <si>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</si>
  <si>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</si>
  <si>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</si>
  <si>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</si>
  <si>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</si>
  <si>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</si>
  <si>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</si>
  <si>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</si>
  <si>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</si>
  <si>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</si>
  <si>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</si>
  <si>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</si>
  <si>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</si>
  <si>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</si>
  <si>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</si>
  <si>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</si>
  <si>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</si>
  <si>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</si>
  <si>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</si>
  <si>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</si>
  <si>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</si>
  <si>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</si>
  <si>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</si>
  <si>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</si>
  <si>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</si>
  <si>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</si>
  <si>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</si>
  <si>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</si>
  <si>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</si>
  <si>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</si>
  <si>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</si>
  <si>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</si>
  <si>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</si>
  <si>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</si>
  <si>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</si>
  <si>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</si>
  <si>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</si>
  <si>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</si>
  <si>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</si>
  <si>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</si>
  <si>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</si>
  <si>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</si>
  <si>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</si>
  <si>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</si>
  <si>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</si>
  <si>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</si>
  <si>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</si>
  <si>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</si>
  <si>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</si>
  <si>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</si>
  <si>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</si>
  <si>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</si>
  <si>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</si>
  <si>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</si>
  <si>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</si>
  <si>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</si>
  <si>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</si>
  <si>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</si>
  <si>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</si>
  <si>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</si>
  <si>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</si>
  <si>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</si>
  <si>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</si>
  <si>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</si>
  <si>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</si>
  <si>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</si>
  <si>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</si>
  <si>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</si>
  <si>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</si>
  <si>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</si>
  <si>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</si>
  <si>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</si>
  <si>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</si>
  <si>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</si>
  <si>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</si>
  <si>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</si>
  <si>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</si>
  <si>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</si>
  <si>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</si>
  <si>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</si>
  <si>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</si>
  <si>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</si>
  <si>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</si>
  <si>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</si>
  <si>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</si>
  <si>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</si>
  <si>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</si>
  <si>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</si>
  <si>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</si>
  <si>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</si>
  <si>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</si>
  <si>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</si>
  <si>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</si>
  <si>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</si>
  <si>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</si>
  <si>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</si>
  <si>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</si>
  <si>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</si>
  <si>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</si>
  <si>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</si>
  <si>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</si>
  <si>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</si>
  <si>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</si>
  <si>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</si>
  <si>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</si>
  <si>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</si>
  <si>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</si>
  <si>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</si>
  <si>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</si>
  <si>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</si>
  <si>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</si>
  <si>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</si>
  <si>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</si>
  <si>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</si>
  <si>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</si>
  <si>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</si>
  <si>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</si>
  <si>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</si>
  <si>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</si>
  <si>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</si>
  <si>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</si>
  <si>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</si>
  <si>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</si>
  <si>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</si>
  <si>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</si>
  <si>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</si>
  <si>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</si>
  <si>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</si>
  <si>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</si>
  <si>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</si>
  <si>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</si>
  <si>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</si>
  <si>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</si>
  <si>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</si>
  <si>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</si>
  <si>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</si>
  <si>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</si>
  <si>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</si>
  <si>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</si>
  <si>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</si>
  <si>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</si>
  <si>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</si>
  <si>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</si>
  <si>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</si>
  <si>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</si>
  <si>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</si>
  <si>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</si>
  <si>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</si>
  <si>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</si>
  <si>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</si>
  <si>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</si>
  <si>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</si>
  <si>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</si>
  <si>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</si>
  <si>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</si>
  <si>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</si>
  <si>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</si>
  <si>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</si>
  <si>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</si>
  <si>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</si>
  <si>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</si>
  <si>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</si>
  <si>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</si>
  <si>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</si>
  <si>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</si>
  <si>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</si>
  <si>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</si>
  <si>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</si>
  <si>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</si>
  <si>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</si>
  <si>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</si>
  <si>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</si>
  <si>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</si>
  <si>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</si>
  <si>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</si>
  <si>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</si>
  <si>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</si>
  <si>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</si>
  <si>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</si>
  <si>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</si>
  <si>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</si>
  <si>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</si>
  <si>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</si>
  <si>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</si>
  <si>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</si>
  <si>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</si>
  <si>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</si>
  <si>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</si>
  <si>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</si>
  <si>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</si>
  <si>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</si>
  <si>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</si>
  <si>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</si>
  <si>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</si>
  <si>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</si>
  <si>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</si>
  <si>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</si>
  <si>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</si>
  <si>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</si>
  <si>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</si>
  <si>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</si>
  <si>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</si>
  <si>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</si>
  <si>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</si>
  <si>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</si>
  <si>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</si>
  <si>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</si>
  <si>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</si>
  <si>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</si>
  <si>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</si>
  <si>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</si>
  <si>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</si>
  <si>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</si>
  <si>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</si>
  <si>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</si>
  <si>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</si>
  <si>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</si>
  <si>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</si>
  <si>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</si>
  <si>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</si>
  <si>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</si>
  <si>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</si>
  <si>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</si>
  <si>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</si>
  <si>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</si>
  <si>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</si>
  <si>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</si>
  <si>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</si>
  <si>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</si>
  <si>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</si>
  <si>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</si>
  <si>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</si>
  <si>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</si>
  <si>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</si>
  <si>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</si>
  <si>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</si>
  <si>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</si>
  <si>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</si>
  <si>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</si>
  <si>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</si>
  <si>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</si>
  <si>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</si>
  <si>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</si>
  <si>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</si>
  <si>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</si>
  <si>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</si>
  <si>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</si>
  <si>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</si>
  <si>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</si>
  <si>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</si>
  <si>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</si>
  <si>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</si>
  <si>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</si>
  <si>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</si>
  <si>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</si>
  <si>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</si>
  <si>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</si>
  <si>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</si>
  <si>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</si>
  <si>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</si>
  <si>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</si>
  <si>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</si>
  <si>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</si>
  <si>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</si>
  <si>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</si>
  <si>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</si>
  <si>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</si>
  <si>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</si>
  <si>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</si>
  <si>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</si>
  <si>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</si>
  <si>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</si>
  <si>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</si>
  <si>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</si>
  <si>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</si>
  <si>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</si>
  <si>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</si>
  <si>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</si>
  <si>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</si>
  <si>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</si>
  <si>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</si>
  <si>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</si>
  <si>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</si>
  <si>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</si>
  <si>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</si>
  <si>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</si>
  <si>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</si>
  <si>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</si>
  <si>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</si>
  <si>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</si>
  <si>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</si>
  <si>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</si>
  <si>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</si>
  <si>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</si>
  <si>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</si>
  <si>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</si>
  <si>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</si>
  <si>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</si>
  <si>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</si>
  <si>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</si>
  <si>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</si>
  <si>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</si>
  <si>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</si>
  <si>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</si>
  <si>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</si>
  <si>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</si>
  <si>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</si>
  <si>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</si>
  <si>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</si>
  <si>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</si>
  <si>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</si>
  <si>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</si>
  <si>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</si>
  <si>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</si>
  <si>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</si>
  <si>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</si>
  <si>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</si>
  <si>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</si>
  <si>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</si>
  <si>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</si>
  <si>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</si>
  <si>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</si>
  <si>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</si>
  <si>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</si>
  <si>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</si>
  <si>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</si>
  <si>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</si>
  <si>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</si>
  <si>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</si>
  <si>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</si>
  <si>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</si>
  <si>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</si>
  <si>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</si>
  <si>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</si>
  <si>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</si>
  <si>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</si>
  <si>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</si>
  <si>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</si>
  <si>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</si>
  <si>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</si>
  <si>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</si>
  <si>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</si>
  <si>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</si>
  <si>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</si>
  <si>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</si>
  <si>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</si>
  <si>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</si>
  <si>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</si>
  <si>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</si>
  <si>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</si>
  <si>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</si>
  <si>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</si>
  <si>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</si>
  <si>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</si>
  <si>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</si>
  <si>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</si>
  <si>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</si>
  <si>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</si>
  <si>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</si>
  <si>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</si>
  <si>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</si>
  <si>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</si>
  <si>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</si>
  <si>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</si>
  <si>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</si>
  <si>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</si>
  <si>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</si>
  <si>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</si>
  <si>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</si>
  <si>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</si>
  <si>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</si>
  <si>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</si>
  <si>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</si>
  <si>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</si>
  <si>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</si>
  <si>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</si>
  <si>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</si>
  <si>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</si>
  <si>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</si>
  <si>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</si>
  <si>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</si>
  <si>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</si>
  <si>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</si>
  <si>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</si>
  <si>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</si>
  <si>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</si>
  <si>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</si>
  <si>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</si>
  <si>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</si>
  <si>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</si>
  <si>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</si>
  <si>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</si>
  <si>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</si>
  <si>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</si>
  <si>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</si>
  <si>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</si>
  <si>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</si>
  <si>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</si>
  <si>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</si>
  <si>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</si>
  <si>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</si>
  <si>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</si>
  <si>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</si>
  <si>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</si>
  <si>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</si>
  <si>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</si>
  <si>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</si>
  <si>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</si>
  <si>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</si>
  <si>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</si>
  <si>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</si>
  <si>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</si>
  <si>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</si>
  <si>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</si>
  <si>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</si>
  <si>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</si>
  <si>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</si>
  <si>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</si>
  <si>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</si>
  <si>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</si>
  <si>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</si>
  <si>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</si>
  <si>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</si>
  <si>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</si>
  <si>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</si>
  <si>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</si>
  <si>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</si>
  <si>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</si>
  <si>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</si>
  <si>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</si>
  <si>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</si>
  <si>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</si>
  <si>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</si>
  <si>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</si>
  <si>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</si>
  <si>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</si>
  <si>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</si>
  <si>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</si>
  <si>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</si>
  <si>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</si>
  <si>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</si>
  <si>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</si>
  <si>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</si>
  <si>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</si>
  <si>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</si>
  <si>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</si>
  <si>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</si>
  <si>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</si>
  <si>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</si>
  <si>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</si>
  <si>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</si>
  <si>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</si>
  <si>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</si>
  <si>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</si>
  <si>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</si>
  <si>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</si>
  <si>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</si>
  <si>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</si>
  <si>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</si>
  <si>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</si>
  <si>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</si>
  <si>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</si>
  <si>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</si>
  <si>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</si>
  <si>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</si>
  <si>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</si>
  <si>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</si>
  <si>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</si>
  <si>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</si>
  <si>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</si>
  <si>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</si>
  <si>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</si>
  <si>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</si>
  <si>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</si>
  <si>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</si>
  <si>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</si>
  <si>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</si>
  <si>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</si>
  <si>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</si>
  <si>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</si>
  <si>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</si>
  <si>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</si>
  <si>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</si>
  <si>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</si>
  <si>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</si>
  <si>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</si>
  <si>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</si>
  <si>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</si>
  <si>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</si>
  <si>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</si>
  <si>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</si>
  <si>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</si>
  <si>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</si>
  <si>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</si>
  <si>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</si>
  <si>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</si>
  <si>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</si>
  <si>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</si>
  <si>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</si>
  <si>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</si>
  <si>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</si>
  <si>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</si>
  <si>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</si>
  <si>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</si>
  <si>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</si>
  <si>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</si>
  <si>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</si>
  <si>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</si>
  <si>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</si>
  <si>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</si>
  <si>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</si>
  <si>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</si>
  <si>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</si>
  <si>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</si>
  <si>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</si>
  <si>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</si>
  <si>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</si>
  <si>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</si>
  <si>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</si>
  <si>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</si>
  <si>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</si>
  <si>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</si>
  <si>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</si>
  <si>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</si>
  <si>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</si>
  <si>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</si>
  <si>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</si>
  <si>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</si>
  <si>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</si>
  <si>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</si>
  <si>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</si>
  <si>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</si>
  <si>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</si>
  <si>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</si>
  <si>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</si>
  <si>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</si>
  <si>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</si>
  <si>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</si>
  <si>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</si>
  <si>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</si>
  <si>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</si>
  <si>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</si>
  <si>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</si>
  <si>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</si>
  <si>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</si>
  <si>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</si>
  <si>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</si>
  <si>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</si>
  <si>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</si>
  <si>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</si>
  <si>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</si>
  <si>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</si>
  <si>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</si>
  <si>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</si>
  <si>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</si>
  <si>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</si>
  <si>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</si>
  <si>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</si>
  <si>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</si>
  <si>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</si>
  <si>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</si>
  <si>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</si>
  <si>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</si>
  <si>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</si>
  <si>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</si>
  <si>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</si>
  <si>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</si>
  <si>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</si>
  <si>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</si>
  <si>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</si>
  <si>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</si>
  <si>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</si>
  <si>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</si>
  <si>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</si>
  <si>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</si>
  <si>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</si>
  <si>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</si>
  <si>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</si>
  <si>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</si>
  <si>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</si>
  <si>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</si>
  <si>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</si>
  <si>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</si>
  <si>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</si>
  <si>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</si>
  <si>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</si>
  <si>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</si>
  <si>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</si>
  <si>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</si>
  <si>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</si>
  <si>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</si>
  <si>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</si>
  <si>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</si>
  <si>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</si>
  <si>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</si>
  <si>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</si>
  <si>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</si>
  <si>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</si>
  <si>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</si>
  <si>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</si>
  <si>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</si>
  <si>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</si>
  <si>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</si>
  <si>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</si>
  <si>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</si>
  <si>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</si>
  <si>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</si>
  <si>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</si>
  <si>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</si>
  <si>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</si>
  <si>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</si>
  <si>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</si>
  <si>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</si>
  <si>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</si>
  <si>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</si>
  <si>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</si>
  <si>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</si>
  <si>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</si>
  <si>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</si>
  <si>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</si>
  <si>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</si>
  <si>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</si>
  <si>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</si>
  <si>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</si>
  <si>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</si>
  <si>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</si>
  <si>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</si>
  <si>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</si>
  <si>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</si>
  <si>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</si>
  <si>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</si>
  <si>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</si>
  <si>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</si>
  <si>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</si>
  <si>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</si>
  <si>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</si>
  <si>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</si>
  <si>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</si>
  <si>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</si>
  <si>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</si>
  <si>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</si>
  <si>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</si>
  <si>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</si>
  <si>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</si>
  <si>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</si>
  <si>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</si>
  <si>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</si>
  <si>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</si>
  <si>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</si>
  <si>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</si>
  <si>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</si>
  <si>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</si>
  <si>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</si>
  <si>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</si>
  <si>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</si>
  <si>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</si>
  <si>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</si>
  <si>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</si>
  <si>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</si>
  <si>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</si>
  <si>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</si>
  <si>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</si>
  <si>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</si>
  <si>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</si>
  <si>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</si>
  <si>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</si>
  <si>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</si>
  <si>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</si>
  <si>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</si>
  <si>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</si>
  <si>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</si>
  <si>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</si>
  <si>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</si>
  <si>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</si>
  <si>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</si>
  <si>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</si>
  <si>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</si>
  <si>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</si>
  <si>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</si>
  <si>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</si>
  <si>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</si>
  <si>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</si>
  <si>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</si>
  <si>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</si>
  <si>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</si>
  <si>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</si>
  <si>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</si>
  <si>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</si>
  <si>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</si>
  <si>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</si>
  <si>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</si>
  <si>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</si>
  <si>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</si>
  <si>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</si>
  <si>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</si>
  <si>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</si>
  <si>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</si>
  <si>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</si>
  <si>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</si>
  <si>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</si>
  <si>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</si>
  <si>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</si>
  <si>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</si>
  <si>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</si>
  <si>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</si>
  <si>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</si>
  <si>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</si>
  <si>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</si>
  <si>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</si>
  <si>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</si>
  <si>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</si>
  <si>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</si>
  <si>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</si>
  <si>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</si>
  <si>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</si>
  <si>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</si>
  <si>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</si>
  <si>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</si>
  <si>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</si>
  <si>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</si>
  <si>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</si>
  <si>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</si>
  <si>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</si>
  <si>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</si>
  <si>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</si>
  <si>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</si>
  <si>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</si>
  <si>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</si>
  <si>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</si>
  <si>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</si>
  <si>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</si>
  <si>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</si>
  <si>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</si>
  <si>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</si>
  <si>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</si>
  <si>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</si>
  <si>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</si>
  <si>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</si>
  <si>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</si>
  <si>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</si>
  <si>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</si>
  <si>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</si>
  <si>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</si>
  <si>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</si>
  <si>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</si>
  <si>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</si>
  <si>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</si>
  <si>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</si>
  <si>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</si>
  <si>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</si>
  <si>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</si>
  <si>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</si>
  <si>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</si>
  <si>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</si>
  <si>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</si>
  <si>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</si>
  <si>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</si>
  <si>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</si>
  <si>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</si>
  <si>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</si>
  <si>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</si>
  <si>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</si>
  <si>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</si>
  <si>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</si>
  <si>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</si>
  <si>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</si>
  <si>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</si>
  <si>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</si>
  <si>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</si>
  <si>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</si>
  <si>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</si>
  <si>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</si>
  <si>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</si>
  <si>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</si>
  <si>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</si>
  <si>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</si>
  <si>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</si>
  <si>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</si>
  <si>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</si>
  <si>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</si>
  <si>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</si>
  <si>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</si>
  <si>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</si>
  <si>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</si>
  <si>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</si>
  <si>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</si>
  <si>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</si>
  <si>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</si>
  <si>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</si>
  <si>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</si>
  <si>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</si>
  <si>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</si>
  <si>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</si>
  <si>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</si>
  <si>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</si>
  <si>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</si>
  <si>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</si>
  <si>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</si>
  <si>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</si>
  <si>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</si>
  <si>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</si>
  <si>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</si>
  <si>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</si>
  <si>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</si>
  <si>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</si>
  <si>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</si>
  <si>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</si>
  <si>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</si>
  <si>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</si>
  <si>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</si>
  <si>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</si>
  <si>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</si>
  <si>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</si>
  <si>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</si>
  <si>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</si>
  <si>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</si>
  <si>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</si>
  <si>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</si>
  <si>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</si>
  <si>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</si>
  <si>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</si>
  <si>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</si>
  <si>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</si>
  <si>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</si>
  <si>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</si>
  <si>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</si>
  <si>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</si>
  <si>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</si>
  <si>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</si>
  <si>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</si>
  <si>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</si>
  <si>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</si>
  <si>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</si>
  <si>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</si>
  <si>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</si>
  <si>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</si>
  <si>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</si>
  <si>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</si>
  <si>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</si>
  <si>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</si>
  <si>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</si>
  <si>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</si>
  <si>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</si>
  <si>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</si>
  <si>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</si>
  <si>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</si>
  <si>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</si>
  <si>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</si>
  <si>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</si>
  <si>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</si>
  <si>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</si>
  <si>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</si>
  <si>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</si>
  <si>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</si>
  <si>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</si>
  <si>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</si>
  <si>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</si>
  <si>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</si>
  <si>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</si>
  <si>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</si>
  <si>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</si>
  <si>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</si>
  <si>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</si>
  <si>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</si>
  <si>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</si>
  <si>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</si>
  <si>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</si>
  <si>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</si>
  <si>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</si>
  <si>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</si>
  <si>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</si>
  <si>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</si>
  <si>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</si>
  <si>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</si>
  <si>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</si>
  <si>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</si>
  <si>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</si>
  <si>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</si>
  <si>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</si>
  <si>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</si>
  <si>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</si>
  <si>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</si>
  <si>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</si>
  <si>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</si>
  <si>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</si>
  <si>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</si>
  <si>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</si>
  <si>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</si>
  <si>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</si>
  <si>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</si>
  <si>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</si>
  <si>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</si>
  <si>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</si>
  <si>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</si>
  <si>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</si>
  <si>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</si>
  <si>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</si>
  <si>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</si>
  <si>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</si>
  <si>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</si>
  <si>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</si>
  <si>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</si>
  <si>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</si>
  <si>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</si>
  <si>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</si>
  <si>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</si>
  <si>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</si>
  <si>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</si>
  <si>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</si>
  <si>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</si>
  <si>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</si>
  <si>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</si>
  <si>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</si>
  <si>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</si>
  <si>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</si>
  <si>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</si>
  <si>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</si>
  <si>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</si>
  <si>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</si>
  <si>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</si>
  <si>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</si>
  <si>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</si>
  <si>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Svolder AB ser. A</t>
  </si>
  <si>
    <t>SE0010663302</t>
  </si>
  <si>
    <t>NIBE Industrier AB ser. B</t>
  </si>
  <si>
    <t>SE0008321293</t>
  </si>
  <si>
    <t>PortfolioManager</t>
  </si>
  <si>
    <t>549300UOX05QGUJJ5707</t>
  </si>
  <si>
    <t>Stadshypotek BOC 190322</t>
  </si>
  <si>
    <t>SE0011844232</t>
  </si>
  <si>
    <t>STADSHYP/ZERO MBS 20190322</t>
  </si>
  <si>
    <t>DYZXXR</t>
  </si>
  <si>
    <t xml:space="preserve">SHYB BOC 190322 </t>
  </si>
  <si>
    <t xml:space="preserve">SHYB_BOC_190322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</si>
</sst>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140" activePane="bottomRight" state="frozen"/>
      <selection pane="topRight" activeCell="C1" sqref="C1"/>
      <selection pane="bottomLeft" activeCell="A2" sqref="A2"/>
      <selection pane="bottomRight" activeCell="G145" sqref="G145"/>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2726</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2730</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2728</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2726</v>
      </c>
      <c r="B254" s="228" t="s">
        <v>2727</v>
      </c>
      <c r="G254" s="259" t="s">
        <v>1568</v>
      </c>
    </row>
    <row r="255" spans="1:7">
      <c r="A255" s="228" t="s">
        <v>79</v>
      </c>
      <c r="B255" s="228" t="s">
        <v>80</v>
      </c>
      <c r="G255" s="259" t="s">
        <v>1803</v>
      </c>
    </row>
    <row r="256" spans="1:7">
      <c r="A256" s="228" t="s">
        <v>81</v>
      </c>
      <c r="B256" s="228" t="s">
        <v>82</v>
      </c>
      <c r="G256" s="259" t="s">
        <v>1742</v>
      </c>
    </row>
    <row r="257" spans="1:7">
      <c r="A257" s="228" t="s">
        <v>83</v>
      </c>
      <c r="B257" s="228" t="s">
        <v>84</v>
      </c>
      <c r="G257" s="239" t="s">
        <v>1770</v>
      </c>
    </row>
    <row r="258" spans="1:7">
      <c r="A258" s="228" t="s">
        <v>85</v>
      </c>
      <c r="B258" t="s">
        <v>2644</v>
      </c>
      <c r="G258" s="259" t="s">
        <v>975</v>
      </c>
    </row>
    <row r="259" spans="1:7">
      <c r="A259" s="228" t="s">
        <v>1473</v>
      </c>
      <c r="B259" s="228" t="s">
        <v>1482</v>
      </c>
      <c r="G259" s="259" t="s">
        <v>1067</v>
      </c>
    </row>
    <row r="260" spans="1:7">
      <c r="A260" s="228" t="s">
        <v>2688</v>
      </c>
      <c r="B260" s="228" t="s">
        <v>190</v>
      </c>
      <c r="G260" s="259" t="s">
        <v>1068</v>
      </c>
    </row>
    <row r="261" spans="1:7">
      <c r="A261" s="228" t="s">
        <v>86</v>
      </c>
      <c r="B261" s="228" t="s">
        <v>87</v>
      </c>
      <c r="G261" s="259" t="s">
        <v>1048</v>
      </c>
    </row>
    <row r="262" spans="1:7">
      <c r="A262" s="259" t="s">
        <v>2011</v>
      </c>
      <c r="B262" s="259" t="s">
        <v>2012</v>
      </c>
      <c r="G262" s="259" t="s">
        <v>1050</v>
      </c>
    </row>
    <row r="263" spans="1:7">
      <c r="A263" s="259" t="s">
        <v>2013</v>
      </c>
      <c r="B263" s="259" t="s">
        <v>2014</v>
      </c>
      <c r="G263" s="259" t="s">
        <v>1056</v>
      </c>
    </row>
    <row r="264" spans="1:7">
      <c r="A264" s="228" t="s">
        <v>470</v>
      </c>
      <c r="B264" s="228" t="s">
        <v>232</v>
      </c>
      <c r="G264" s="259" t="s">
        <v>1060</v>
      </c>
    </row>
    <row r="265" spans="1:7">
      <c r="A265" s="284" t="s">
        <v>2579</v>
      </c>
      <c r="B265" s="284" t="s">
        <v>2580</v>
      </c>
      <c r="G265" s="259" t="s">
        <v>1058</v>
      </c>
    </row>
    <row r="266" spans="1:7">
      <c r="A266" s="228" t="s">
        <v>1122</v>
      </c>
      <c r="B266" s="284" t="s">
        <v>2591</v>
      </c>
      <c r="G266" s="284" t="s">
        <v>2691</v>
      </c>
    </row>
    <row r="267" spans="1:7">
      <c r="A267" s="239" t="s">
        <v>1613</v>
      </c>
      <c r="B267" s="239" t="s">
        <v>1614</v>
      </c>
      <c r="G267" s="284" t="s">
        <v>2693</v>
      </c>
    </row>
    <row r="268" spans="1:7">
      <c r="A268" s="239" t="s">
        <v>2632</v>
      </c>
      <c r="B268" s="239" t="s">
        <v>2631</v>
      </c>
      <c r="G268" s="259" t="s">
        <v>968</v>
      </c>
    </row>
    <row r="269" spans="1:7">
      <c r="A269" s="239" t="s">
        <v>1937</v>
      </c>
      <c r="B269" s="239" t="s">
        <v>2643</v>
      </c>
      <c r="G269" s="259" t="s">
        <v>1350</v>
      </c>
    </row>
    <row r="270" spans="1:7">
      <c r="A270" s="228" t="s">
        <v>2605</v>
      </c>
      <c r="B270" s="228" t="s">
        <v>1772</v>
      </c>
      <c r="G270" s="259" t="s">
        <v>1768</v>
      </c>
    </row>
    <row r="271" spans="1:7">
      <c r="A271" s="228" t="s">
        <v>273</v>
      </c>
      <c r="B271" s="228" t="s">
        <v>274</v>
      </c>
      <c r="G271" s="259" t="s">
        <v>1063</v>
      </c>
    </row>
    <row r="272" spans="1:7">
      <c r="A272" s="228" t="s">
        <v>88</v>
      </c>
      <c r="B272" s="228" t="s">
        <v>89</v>
      </c>
      <c r="G272" s="259" t="s">
        <v>969</v>
      </c>
    </row>
    <row r="273" spans="1:7">
      <c r="A273" s="228" t="s">
        <v>90</v>
      </c>
      <c r="B273" s="228" t="s">
        <v>91</v>
      </c>
      <c r="G273" s="259" t="s">
        <v>1064</v>
      </c>
    </row>
    <row r="274" spans="1:7">
      <c r="A274" s="228" t="s">
        <v>1474</v>
      </c>
      <c r="B274" s="228" t="s">
        <v>2686</v>
      </c>
      <c r="G274" s="259" t="s">
        <v>970</v>
      </c>
    </row>
    <row r="275" spans="1:7">
      <c r="A275" s="228" t="s">
        <v>92</v>
      </c>
      <c r="B275" s="228" t="s">
        <v>93</v>
      </c>
      <c r="G275" s="259" t="s">
        <v>1095</v>
      </c>
    </row>
    <row r="276" spans="1:7">
      <c r="A276" s="241" t="s">
        <v>1635</v>
      </c>
      <c r="B276" s="239" t="s">
        <v>1636</v>
      </c>
      <c r="G276" s="259" t="s">
        <v>1283</v>
      </c>
    </row>
    <row r="277" spans="1:7">
      <c r="A277" t="s">
        <v>1574</v>
      </c>
      <c r="B277" t="s">
        <v>1575</v>
      </c>
      <c r="G277" s="284" t="s">
        <v>2571</v>
      </c>
    </row>
    <row r="278" spans="1:7">
      <c r="A278" s="228" t="s">
        <v>1652</v>
      </c>
      <c r="B278" s="228" t="s">
        <v>1653</v>
      </c>
      <c r="G278" s="259" t="s">
        <v>971</v>
      </c>
    </row>
    <row r="279" spans="1:7">
      <c r="A279" s="284" t="s">
        <v>2676</v>
      </c>
      <c r="B279" s="284" t="s">
        <v>2677</v>
      </c>
      <c r="G279" s="259" t="s">
        <v>972</v>
      </c>
    </row>
    <row r="280" spans="1:7">
      <c r="A280" s="239" t="s">
        <v>1615</v>
      </c>
      <c r="B280" s="239" t="s">
        <v>1616</v>
      </c>
      <c r="G280" s="259" t="s">
        <v>1301</v>
      </c>
    </row>
    <row r="281" spans="1:7">
      <c r="A281" t="s">
        <v>1576</v>
      </c>
      <c r="B281" t="s">
        <v>1577</v>
      </c>
      <c r="G281" s="259" t="s">
        <v>973</v>
      </c>
    </row>
    <row r="282" spans="1:7">
      <c r="A282" s="228" t="s">
        <v>1779</v>
      </c>
      <c r="B282" s="228" t="s">
        <v>1780</v>
      </c>
      <c r="G282" s="259" t="s">
        <v>143</v>
      </c>
    </row>
    <row r="283" spans="1:7">
      <c r="A283" s="239" t="s">
        <v>1774</v>
      </c>
      <c r="B283" s="239" t="s">
        <v>1773</v>
      </c>
      <c r="G283" s="259" t="s">
        <v>143</v>
      </c>
    </row>
    <row r="284" spans="1:7">
      <c r="A284" s="265" t="s">
        <v>2603</v>
      </c>
      <c r="B284" s="265" t="s">
        <v>2604</v>
      </c>
      <c r="G284" s="259" t="s">
        <v>974</v>
      </c>
    </row>
    <row r="285" spans="1:7">
      <c r="A285" s="239" t="s">
        <v>1938</v>
      </c>
      <c r="B285" s="239" t="s">
        <v>1939</v>
      </c>
      <c r="G285" s="259" t="s">
        <v>1030</v>
      </c>
    </row>
    <row r="286" spans="1:7">
      <c r="A286" s="239" t="s">
        <v>1983</v>
      </c>
      <c r="B286" s="239" t="s">
        <v>1984</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2730</v>
      </c>
      <c r="B338" s="284" t="s">
        <v>2731</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2728</v>
      </c>
      <c r="B402" s="284" t="s">
        <v>2729</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18" t="s">
        <v>829</v>
      </c>
      <c r="B4" s="318"/>
      <c r="C4" s="318"/>
      <c r="D4" s="318"/>
      <c r="E4" s="318"/>
      <c r="F4" s="318"/>
      <c r="G4" s="318"/>
      <c r="H4" s="318"/>
      <c r="I4" s="318"/>
      <c r="J4" s="318"/>
      <c r="K4" s="31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8" t="s">
        <v>953</v>
      </c>
      <c r="T5" s="309"/>
      <c r="U5" s="309"/>
      <c r="V5" s="309"/>
      <c r="W5" s="309"/>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0" t="s">
        <v>2495</v>
      </c>
      <c r="B5" s="310"/>
      <c r="C5" s="310"/>
      <c r="D5" s="266" t="s">
        <v>2496</v>
      </c>
      <c r="E5" s="93"/>
      <c r="F5" s="93"/>
      <c r="G5" s="93"/>
      <c r="H5" s="93"/>
      <c r="I5" s="93"/>
      <c r="J5" s="93"/>
      <c r="K5" s="213"/>
      <c r="L5" s="213"/>
      <c r="M5" s="213"/>
      <c r="N5" s="213"/>
      <c r="O5" s="213"/>
      <c r="P5" s="213"/>
      <c r="Q5" s="213"/>
      <c r="R5" s="213"/>
      <c r="S5" s="213"/>
      <c r="T5" s="213"/>
      <c r="V5" s="308" t="s">
        <v>953</v>
      </c>
      <c r="W5" s="309"/>
      <c r="X5" s="309"/>
      <c r="Y5" s="309"/>
      <c r="Z5" s="309"/>
      <c r="AA5" s="308" t="s">
        <v>1005</v>
      </c>
      <c r="AB5" s="309"/>
      <c r="AC5" s="309"/>
      <c r="AD5" s="309"/>
      <c r="AE5" s="309"/>
      <c r="AF5" s="308" t="s">
        <v>1006</v>
      </c>
      <c r="AG5" s="309"/>
      <c r="AH5" s="309"/>
      <c r="AI5" s="309"/>
      <c r="AJ5" s="309"/>
      <c r="AK5" s="308" t="s">
        <v>1007</v>
      </c>
      <c r="AL5" s="309"/>
      <c r="AM5" s="309"/>
      <c r="AN5" s="309"/>
      <c r="AO5" s="309"/>
      <c r="AP5" s="308" t="s">
        <v>1008</v>
      </c>
      <c r="AQ5" s="309"/>
      <c r="AR5" s="309"/>
      <c r="AS5" s="309"/>
      <c r="AT5" s="309"/>
      <c r="AU5" s="308" t="s">
        <v>1009</v>
      </c>
      <c r="AV5" s="309"/>
      <c r="AW5" s="309"/>
      <c r="AX5" s="309"/>
      <c r="AY5" s="309"/>
      <c r="AZ5" s="308" t="s">
        <v>1010</v>
      </c>
      <c r="BA5" s="309"/>
      <c r="BB5" s="309"/>
      <c r="BC5" s="309"/>
      <c r="BD5" s="309"/>
      <c r="BE5" s="308" t="s">
        <v>1011</v>
      </c>
      <c r="BF5" s="309"/>
      <c r="BG5" s="309"/>
      <c r="BH5" s="309"/>
      <c r="BI5" s="309"/>
      <c r="BJ5" s="308" t="s">
        <v>1012</v>
      </c>
      <c r="BK5" s="309"/>
      <c r="BL5" s="309"/>
      <c r="BM5" s="309"/>
      <c r="BN5" s="309"/>
      <c r="BO5" s="308" t="s">
        <v>1013</v>
      </c>
      <c r="BP5" s="309"/>
      <c r="BQ5" s="309"/>
      <c r="BR5" s="309"/>
      <c r="BS5" s="309"/>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2717</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2722</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178" workbookViewId="0">
      <selection activeCell="C63" sqref="C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2732</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S22" sqref="S22"/>
    </sheetView>
  </sheetViews>
  <sheetFormatPr defaultColWidth="9.140625" defaultRowHeight="12.75"/>
  <cols>
    <col min="1" max="1" width="27.7109375" style="55" customWidth="1"/>
    <col min="2" max="2" width="34" style="55" customWidth="1"/>
    <col min="3" max="3" width="34.7109375" style="55" customWidth="1"/>
    <col min="4" max="4" width="20.140625" style="55" customWidth="1"/>
    <col min="5" max="5" width="33.140625" style="55"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8.140625" style="55" bestFit="1"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2497</v>
      </c>
      <c r="B2" s="64" t="s">
        <v>2458</v>
      </c>
      <c r="C2" s="64" t="s">
        <v>519</v>
      </c>
      <c r="D2" s="64" t="s">
        <v>434</v>
      </c>
      <c r="E2" s="65" t="s">
        <v>34</v>
      </c>
      <c r="F2" s="64" t="s">
        <v>319</v>
      </c>
      <c r="G2" s="4">
        <v>43395</v>
      </c>
      <c r="H2" s="64" t="s">
        <v>2733</v>
      </c>
      <c r="I2" s="95" t="str">
        <f>IF(C2="-","",VLOOKUP(C2,CouponBondIssuersTable,2,0))</f>
        <v>SHYP</v>
      </c>
      <c r="J2" s="95" t="str">
        <f>IF(D2="-","",IFERROR(VLOOKUP(D2,CouponLeadManagersTable,2,0),""))</f>
        <v>SHB</v>
      </c>
      <c r="K2" s="95" t="str">
        <f>IF(D2="-","",IFERROR(VLOOKUP(D2,CouponLeadManagersTable,3,0),""))</f>
        <v>ST</v>
      </c>
      <c r="L2" s="64" t="s">
        <v>2446</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2738</v>
      </c>
      <c r="B7" s="83" t="s">
        <v>2734</v>
      </c>
      <c r="C7" s="64"/>
      <c r="D7" s="64" t="s">
        <v>2735</v>
      </c>
      <c r="E7" s="64" t="s">
        <v>2736</v>
      </c>
      <c r="F7" s="64" t="s">
        <v>2737</v>
      </c>
      <c r="G7" s="65">
        <v>1000000</v>
      </c>
      <c r="H7" s="64" t="s">
        <v>34</v>
      </c>
      <c r="I7" s="64" t="s">
        <v>327</v>
      </c>
      <c r="J7" s="64"/>
      <c r="K7" s="84"/>
      <c r="L7" s="64">
        <v>0</v>
      </c>
      <c r="M7" s="4"/>
      <c r="N7" s="4">
        <v>43546</v>
      </c>
      <c r="O7" s="4" t="s">
        <v>1082</v>
      </c>
      <c r="P7" s="51"/>
      <c r="Q7" s="65">
        <v>5000000000</v>
      </c>
      <c r="R7" s="4">
        <v>43395</v>
      </c>
      <c r="S7" s="4"/>
      <c r="T7" s="4">
        <v>43546</v>
      </c>
      <c r="U7" s="4">
        <v>43546</v>
      </c>
      <c r="V7" s="85" t="s">
        <v>2739</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2018-10-19T12:29:48Z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